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customXml/itemProps5.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6.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c008546\Desktop\"/>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0" yWindow="-15" windowWidth="15930" windowHeight="10365"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workbook>
</file>

<file path=xl/calcChain.xml><?xml version="1.0" encoding="utf-8"?>
<calcChain xmlns="http://schemas.openxmlformats.org/spreadsheetml/2006/main">
  <c r="C72" i="8" l="1"/>
  <c r="C19" i="8" l="1"/>
  <c r="C12" i="9" l="1"/>
  <c r="C218" i="8"/>
  <c r="C193" i="8"/>
  <c r="C175" i="8"/>
  <c r="C17" i="8" l="1"/>
  <c r="C293" i="8" l="1"/>
  <c r="D293" i="8"/>
  <c r="D292" i="8"/>
  <c r="C292" i="8"/>
  <c r="F292"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D129" i="8"/>
  <c r="D100" i="8"/>
  <c r="C100" i="8"/>
  <c r="C39" i="8" s="1"/>
  <c r="D77" i="8"/>
  <c r="G80" i="8" s="1"/>
  <c r="C77" i="8"/>
  <c r="C58" i="8"/>
  <c r="G134" i="11" l="1"/>
  <c r="G136" i="11"/>
  <c r="G124" i="11"/>
  <c r="G228" i="9"/>
  <c r="C38" i="8"/>
  <c r="F226" i="8" s="1"/>
  <c r="C112" i="8"/>
  <c r="C129" i="8" s="1"/>
  <c r="F134" i="8" s="1"/>
  <c r="G225" i="8"/>
  <c r="C138" i="8"/>
  <c r="C155" i="8" s="1"/>
  <c r="F147" i="8" s="1"/>
  <c r="F225" i="8"/>
  <c r="F153" i="11"/>
  <c r="G171" i="11"/>
  <c r="F303" i="9"/>
  <c r="F299" i="9"/>
  <c r="G120" i="11"/>
  <c r="G128" i="11"/>
  <c r="G138" i="11"/>
  <c r="G122" i="11"/>
  <c r="G130" i="11"/>
  <c r="G142" i="11"/>
  <c r="G127" i="8"/>
  <c r="G121" i="8"/>
  <c r="F153" i="8"/>
  <c r="G151" i="8"/>
  <c r="G153" i="8"/>
  <c r="G148" i="8"/>
  <c r="G152" i="8"/>
  <c r="G149" i="8"/>
  <c r="G150" i="8"/>
  <c r="G154" i="8"/>
  <c r="G131" i="8"/>
  <c r="G135" i="8"/>
  <c r="G132" i="8"/>
  <c r="G136" i="8"/>
  <c r="G133" i="8"/>
  <c r="G134" i="8"/>
  <c r="G130" i="8"/>
  <c r="F99" i="8"/>
  <c r="F95" i="8"/>
  <c r="F98" i="8"/>
  <c r="F94" i="8"/>
  <c r="F97" i="8"/>
  <c r="F96" i="8"/>
  <c r="F160" i="8"/>
  <c r="F159" i="8"/>
  <c r="F158" i="8"/>
  <c r="F157"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4"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8" i="8" l="1"/>
  <c r="F161" i="8"/>
  <c r="F162" i="8"/>
  <c r="F141" i="8"/>
  <c r="F148" i="8"/>
  <c r="F149" i="8"/>
  <c r="F142" i="8"/>
  <c r="F139" i="8"/>
  <c r="F140" i="8"/>
  <c r="F145" i="8"/>
  <c r="F151" i="8"/>
  <c r="F222" i="8"/>
  <c r="F146" i="8"/>
  <c r="F143" i="8"/>
  <c r="F144" i="8"/>
  <c r="F156" i="8"/>
  <c r="F154" i="8"/>
  <c r="F116" i="8"/>
  <c r="F133" i="8"/>
  <c r="F127" i="8"/>
  <c r="F135" i="8"/>
  <c r="F113" i="8"/>
  <c r="F118" i="8"/>
  <c r="F115" i="8"/>
  <c r="F128" i="8"/>
  <c r="F130" i="8"/>
  <c r="F218" i="8"/>
  <c r="F122" i="8"/>
  <c r="F125" i="8"/>
  <c r="G222" i="8"/>
  <c r="G227" i="8"/>
  <c r="G221" i="8"/>
  <c r="G217" i="8"/>
  <c r="G223" i="8"/>
  <c r="G219" i="8"/>
  <c r="G226" i="8"/>
  <c r="F152" i="8"/>
  <c r="F150" i="8"/>
  <c r="G224" i="8"/>
  <c r="G218" i="8"/>
  <c r="D45" i="8"/>
  <c r="F221" i="8"/>
  <c r="F217" i="8"/>
  <c r="F112" i="8"/>
  <c r="F119" i="8"/>
  <c r="F114" i="8"/>
  <c r="F123" i="8"/>
  <c r="F132" i="8"/>
  <c r="F117" i="8"/>
  <c r="F126" i="8"/>
  <c r="F120" i="8"/>
  <c r="F136" i="8"/>
  <c r="F131" i="8"/>
  <c r="F121" i="8"/>
  <c r="F224" i="8"/>
  <c r="F219" i="8"/>
  <c r="F223" i="8"/>
  <c r="F227" i="8"/>
  <c r="G144" i="11"/>
  <c r="F167" i="8"/>
  <c r="F152" i="10"/>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 r="F129" i="8" l="1"/>
  <c r="F155" i="8"/>
  <c r="G220" i="8"/>
  <c r="F220" i="8"/>
</calcChain>
</file>

<file path=xl/sharedStrings.xml><?xml version="1.0" encoding="utf-8"?>
<sst xmlns="http://schemas.openxmlformats.org/spreadsheetml/2006/main" count="3660" uniqueCount="2029">
  <si>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</si>
  <si>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</si>
  <si>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</si>
  <si>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</si>
  <si>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</si>
  <si>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</si>
  <si>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</si>
  <si>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</si>
  <si>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</si>
  <si>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</si>
  <si>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</si>
  <si>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</si>
  <si>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</si>
  <si>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</si>
  <si>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</si>
  <si>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</si>
  <si>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</si>
  <si>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</si>
  <si>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</si>
  <si>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</si>
  <si>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</si>
  <si>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</si>
  <si>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</si>
  <si>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</si>
  <si>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</si>
  <si>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</si>
  <si>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</si>
  <si>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</si>
  <si>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</si>
  <si>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</si>
  <si>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</si>
  <si>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</si>
  <si>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</si>
  <si>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</si>
  <si>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</si>
  <si>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</si>
  <si>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</si>
  <si>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</si>
  <si>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</si>
  <si>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</si>
  <si>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</si>
  <si>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</si>
  <si>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</si>
  <si>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</si>
  <si>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</si>
  <si>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</si>
  <si>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</si>
  <si>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</si>
  <si>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</si>
  <si>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</si>
  <si>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</si>
  <si>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</si>
  <si>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</si>
  <si>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</si>
  <si>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</si>
  <si>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</si>
  <si>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</si>
  <si>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</si>
  <si>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</si>
  <si>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</si>
  <si>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</si>
  <si>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</si>
  <si>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</si>
  <si>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</si>
  <si>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</si>
  <si>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</si>
  <si>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</si>
  <si>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</si>
  <si>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</si>
  <si>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</si>
  <si>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</si>
  <si>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</si>
  <si>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</si>
  <si>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</si>
  <si>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</si>
  <si>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</si>
  <si>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</si>
  <si>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</si>
  <si>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</si>
  <si>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</si>
  <si>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</si>
  <si>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</si>
  <si>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</si>
  <si>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</si>
  <si>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</si>
  <si>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</si>
  <si>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</si>
  <si>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</si>
  <si>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</si>
  <si>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</si>
  <si>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</si>
  <si>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</si>
  <si>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</si>
  <si>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</si>
  <si>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</si>
  <si>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</si>
  <si>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</si>
  <si>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</si>
  <si>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</si>
  <si>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</si>
  <si>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</si>
  <si>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</si>
  <si>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</si>
  <si>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</si>
  <si>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</si>
  <si>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</si>
  <si>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</si>
  <si>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</si>
  <si>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</si>
  <si>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</si>
  <si>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</si>
  <si>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</si>
  <si>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</si>
  <si>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</si>
  <si>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</si>
  <si>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</si>
  <si>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</si>
  <si>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</si>
  <si>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</si>
  <si>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</si>
  <si>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</si>
  <si>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</si>
  <si>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</si>
  <si>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</si>
  <si>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</si>
  <si>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</si>
  <si>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</si>
  <si>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</si>
  <si>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</si>
  <si>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</si>
  <si>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</si>
  <si>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</si>
  <si>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</si>
  <si>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</si>
  <si>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</si>
  <si>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</si>
  <si>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</si>
  <si>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</si>
  <si>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</si>
  <si>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</si>
  <si>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</si>
  <si>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</si>
  <si>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</si>
  <si>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</si>
  <si>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</si>
  <si>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</si>
  <si>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</si>
  <si>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</si>
  <si>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</si>
  <si>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</si>
  <si>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</si>
  <si>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</si>
  <si>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</si>
  <si>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</si>
  <si>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</si>
  <si>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</si>
  <si>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</si>
  <si>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</si>
  <si>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</si>
  <si>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</si>
  <si>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</si>
  <si>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</si>
  <si>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</si>
  <si>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</si>
  <si>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</si>
  <si>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</si>
  <si>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</si>
  <si>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</si>
  <si>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</si>
  <si>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</si>
  <si>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</si>
  <si>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</si>
  <si>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</si>
  <si>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</si>
  <si>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</si>
  <si>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</si>
  <si>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</si>
  <si>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</si>
  <si>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</si>
  <si>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</si>
  <si>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</si>
  <si>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</si>
  <si>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</si>
  <si>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</si>
  <si>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</si>
  <si>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</si>
  <si>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</si>
  <si>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</si>
  <si>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</si>
  <si>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</si>
  <si>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</si>
  <si>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</si>
  <si>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</si>
  <si>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</si>
  <si>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</si>
  <si>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</si>
  <si>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</si>
  <si>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</si>
  <si>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</si>
  <si>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</si>
  <si>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</si>
  <si>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</si>
  <si>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</si>
  <si>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</si>
  <si>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</si>
  <si>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</si>
  <si>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</si>
  <si>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</si>
  <si>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</si>
  <si>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</si>
  <si>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</si>
  <si>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</si>
  <si>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</si>
  <si>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</si>
  <si>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</si>
  <si>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</si>
  <si>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</si>
  <si>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</si>
  <si>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</si>
  <si>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</si>
  <si>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</si>
  <si>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</si>
  <si>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</si>
  <si>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</si>
  <si>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</si>
  <si>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</si>
  <si>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</si>
  <si>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</si>
  <si>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</si>
  <si>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</si>
  <si>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</si>
  <si>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</si>
  <si>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</si>
  <si>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</si>
  <si>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</si>
  <si>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</si>
  <si>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</si>
  <si>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</si>
  <si>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</si>
  <si>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</si>
  <si>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</si>
  <si>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</si>
  <si>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</si>
  <si>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</si>
  <si>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</si>
  <si>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</si>
  <si>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</si>
  <si>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</si>
  <si>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</si>
  <si>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</si>
  <si>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</si>
  <si>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</si>
  <si>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</si>
  <si>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</si>
  <si>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</si>
  <si>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</si>
  <si>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</si>
  <si>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</si>
  <si>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</si>
  <si>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</si>
  <si>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</si>
  <si>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</si>
  <si>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</si>
  <si>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</si>
  <si>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</si>
  <si>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</si>
  <si>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</si>
  <si>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</si>
  <si>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</si>
  <si>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</si>
  <si>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</si>
  <si>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</si>
  <si>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</si>
  <si>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</si>
  <si>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</si>
  <si>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</si>
  <si>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</si>
  <si>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</si>
  <si>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</si>
  <si>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</si>
  <si>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</si>
  <si>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</si>
  <si>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</si>
  <si>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</si>
  <si>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</si>
  <si>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</si>
  <si>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</si>
  <si>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</si>
  <si>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</si>
  <si>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</si>
  <si>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</si>
  <si>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</si>
  <si>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</si>
  <si>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</si>
  <si>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</si>
  <si>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</si>
  <si>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</si>
  <si>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</si>
  <si>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</si>
  <si>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</si>
  <si>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</si>
  <si>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</si>
  <si>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</si>
  <si>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</si>
  <si>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</si>
  <si>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</si>
  <si>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</si>
  <si>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</si>
  <si>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</si>
  <si>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</si>
  <si>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</si>
  <si>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</si>
  <si>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</si>
  <si>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</si>
  <si>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</si>
  <si>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</si>
  <si>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</si>
  <si>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</si>
  <si>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</si>
  <si>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</si>
  <si>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</si>
  <si>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</si>
  <si>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</si>
  <si>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</si>
  <si>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</si>
  <si>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</si>
  <si>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</si>
  <si>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</si>
  <si>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</si>
  <si>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</si>
  <si>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</si>
  <si>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</si>
  <si>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</si>
  <si>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</si>
  <si>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</si>
  <si>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</si>
  <si>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</si>
  <si>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</si>
  <si>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</si>
  <si>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</si>
  <si>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</si>
  <si>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</si>
  <si>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</si>
  <si>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</si>
  <si>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</si>
  <si>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</si>
  <si>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</si>
  <si>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</si>
  <si>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</si>
  <si>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</si>
  <si>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</si>
  <si>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</si>
  <si>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</si>
  <si>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</si>
  <si>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</si>
  <si>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</si>
  <si>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</si>
  <si>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</si>
  <si>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</si>
  <si>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</si>
  <si>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</si>
  <si>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</si>
  <si>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</si>
  <si>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</si>
  <si>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</si>
  <si>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</si>
  <si>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</si>
  <si>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</si>
  <si>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</si>
  <si>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</si>
  <si>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</si>
  <si>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</si>
  <si>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</si>
  <si>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</si>
  <si>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</si>
  <si>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</si>
  <si>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</si>
  <si>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</si>
  <si>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</si>
  <si>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</si>
  <si>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</si>
  <si>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</si>
  <si>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</si>
  <si>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</si>
  <si>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</si>
  <si>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</si>
  <si>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</si>
  <si>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</si>
  <si>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</si>
  <si>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</si>
  <si>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</si>
  <si>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</si>
  <si>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</si>
  <si>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</si>
  <si>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</si>
  <si>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</si>
  <si>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</si>
  <si>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</si>
  <si>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</si>
  <si>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</si>
  <si>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</si>
  <si>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</si>
  <si>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</si>
  <si>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</si>
  <si>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</si>
  <si>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</si>
  <si>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</si>
  <si>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</si>
  <si>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</si>
  <si>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</si>
  <si>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</si>
  <si>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</si>
  <si>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</si>
  <si>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</si>
  <si>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</si>
  <si>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</si>
  <si>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</si>
  <si>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</si>
  <si>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</si>
  <si>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</si>
  <si>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</si>
  <si>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</si>
  <si>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</si>
  <si>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</si>
  <si>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</si>
  <si>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</si>
  <si>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</si>
  <si>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</si>
  <si>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</si>
  <si>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</si>
  <si>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</si>
  <si>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</si>
  <si>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</si>
  <si>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</si>
  <si>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</si>
  <si>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</si>
  <si>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</si>
  <si>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</si>
  <si>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</si>
  <si>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</si>
  <si>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</si>
  <si>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</si>
  <si>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</si>
  <si>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</si>
  <si>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</si>
  <si>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</si>
  <si>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</si>
  <si>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</si>
  <si>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</si>
  <si>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</si>
  <si>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</si>
  <si>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</si>
  <si>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</si>
  <si>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</si>
  <si>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</si>
  <si>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</si>
  <si>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</si>
  <si>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</si>
  <si>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</si>
  <si>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</si>
  <si>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</si>
  <si>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</si>
  <si>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</si>
  <si>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</si>
  <si>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</si>
  <si>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</si>
  <si>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</si>
  <si>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</si>
  <si>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</si>
  <si>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</si>
  <si>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</si>
  <si>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</si>
  <si>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</si>
  <si>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</si>
  <si>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</si>
  <si>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</si>
  <si>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</si>
  <si>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</si>
  <si>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</si>
  <si>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</si>
  <si>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</si>
  <si>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</si>
  <si>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</si>
  <si>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</si>
  <si>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</si>
  <si>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</si>
  <si>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</si>
  <si>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</si>
  <si>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</si>
  <si>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</si>
  <si>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</si>
  <si>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</si>
  <si>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</si>
  <si>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</si>
  <si>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</si>
  <si>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</si>
  <si>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</si>
  <si>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</si>
  <si>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</si>
  <si>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</si>
  <si>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</si>
  <si>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</si>
  <si>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</si>
  <si>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</si>
  <si>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</si>
  <si>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</si>
  <si>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</si>
  <si>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</si>
  <si>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</si>
  <si>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</si>
  <si>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</si>
  <si>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</si>
  <si>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</si>
  <si>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</si>
  <si>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</si>
  <si>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</si>
  <si>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</si>
  <si>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</si>
  <si>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</si>
  <si>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</si>
  <si>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</si>
  <si>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</si>
  <si>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</si>
  <si>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</si>
  <si>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</si>
  <si>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</si>
  <si>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</si>
  <si>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</si>
  <si>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</si>
  <si>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</si>
  <si>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</si>
  <si>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</si>
  <si>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</si>
  <si>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</si>
  <si>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</si>
  <si>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</si>
  <si>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</si>
  <si>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</si>
  <si>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</si>
  <si>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</si>
  <si>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</si>
  <si>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</si>
  <si>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</si>
  <si>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</si>
  <si>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</si>
  <si>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</si>
  <si>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</si>
  <si>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</si>
  <si>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</si>
  <si>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</si>
  <si>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</si>
  <si>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</si>
  <si>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</si>
  <si>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</si>
  <si>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</si>
  <si>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</si>
  <si>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</si>
  <si>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</si>
  <si>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</si>
  <si>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</si>
  <si>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</si>
  <si>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</si>
  <si>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</si>
  <si>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</si>
  <si>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</si>
  <si>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</si>
  <si>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</si>
  <si>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</si>
  <si>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</si>
  <si>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</si>
  <si>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</si>
  <si>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</si>
  <si>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</si>
  <si>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</si>
  <si>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</si>
  <si>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</si>
  <si>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</si>
  <si>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</si>
  <si>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</si>
  <si>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</si>
  <si>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</si>
  <si>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</si>
  <si>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</si>
  <si>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</si>
  <si>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</si>
  <si>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</si>
  <si>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</si>
  <si>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</si>
  <si>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</si>
  <si>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</si>
  <si>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</si>
  <si>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</si>
  <si>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</si>
  <si>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</si>
  <si>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</si>
  <si>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</si>
  <si>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</si>
  <si>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</si>
  <si>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</si>
  <si>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</si>
  <si>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</si>
  <si>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</si>
  <si>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</si>
  <si>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</si>
  <si>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</si>
  <si>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</si>
  <si>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</si>
  <si>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</si>
  <si>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</si>
  <si>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</si>
  <si>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</si>
  <si>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</si>
  <si>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</si>
  <si>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</si>
  <si>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</si>
  <si>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</si>
  <si>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</si>
  <si>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</si>
  <si>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</si>
  <si>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</si>
  <si>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</si>
  <si>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</si>
  <si>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</si>
  <si>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</si>
  <si>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</si>
  <si>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</si>
  <si>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</si>
  <si>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</si>
  <si>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</si>
  <si>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</si>
  <si>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</si>
  <si>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</si>
  <si>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</si>
  <si>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</si>
  <si>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</si>
  <si>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</si>
  <si>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</si>
  <si>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</si>
  <si>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</si>
  <si>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</si>
  <si>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</si>
  <si>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</si>
  <si>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</si>
  <si>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</si>
  <si>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</si>
  <si>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</si>
  <si>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</si>
  <si>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</si>
  <si>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</si>
  <si>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</si>
  <si>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</si>
  <si>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</si>
  <si>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</si>
  <si>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</si>
  <si>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</si>
  <si>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</si>
  <si>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</si>
  <si>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</si>
  <si>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</si>
  <si>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</si>
  <si>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</si>
  <si>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</si>
  <si>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</si>
  <si>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</si>
  <si>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</si>
  <si>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</si>
  <si>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</si>
  <si>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</si>
  <si>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</si>
  <si>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</si>
  <si>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</si>
  <si>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</si>
  <si>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</si>
  <si>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</si>
  <si>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</si>
  <si>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</si>
  <si>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</si>
  <si>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</si>
  <si>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</si>
  <si>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</si>
  <si>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</si>
  <si>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</si>
  <si>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</si>
  <si>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</si>
  <si>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</si>
  <si>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</si>
  <si>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</si>
  <si>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</si>
  <si>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</si>
  <si>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</si>
  <si>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</si>
  <si>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</si>
  <si>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</si>
  <si>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</si>
  <si>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</si>
  <si>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</si>
  <si>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</si>
  <si>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</si>
  <si>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</si>
  <si>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</si>
  <si>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</si>
  <si>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</si>
  <si>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</si>
  <si>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</si>
  <si>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</si>
  <si>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</si>
  <si>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</si>
  <si>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</si>
  <si>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</si>
  <si>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</si>
  <si>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</si>
  <si>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</si>
  <si>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</si>
  <si>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</si>
  <si>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</si>
  <si>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</si>
  <si>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</si>
  <si>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</si>
  <si>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</si>
  <si>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</si>
  <si>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</si>
  <si>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</si>
  <si>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</si>
  <si>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</si>
  <si>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</si>
  <si>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</si>
  <si>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</si>
  <si>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</si>
  <si>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</si>
  <si>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</si>
  <si>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</si>
  <si>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</si>
  <si>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</si>
  <si>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</si>
  <si>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</si>
  <si>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</si>
  <si>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</si>
  <si>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</si>
  <si>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</si>
  <si>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</si>
  <si>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</si>
  <si>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</si>
  <si>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</si>
  <si>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</si>
  <si>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</si>
  <si>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</si>
  <si>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</si>
  <si>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</si>
  <si>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</si>
  <si>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</si>
  <si>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</si>
  <si>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</si>
  <si>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</si>
  <si>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</si>
  <si>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</si>
  <si>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</si>
  <si>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</si>
  <si>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</si>
  <si>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</si>
  <si>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</si>
  <si>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</si>
  <si>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</si>
  <si>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</si>
  <si>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</si>
  <si>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</si>
  <si>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</si>
  <si>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</si>
  <si>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</si>
  <si>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</si>
  <si>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</si>
  <si>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</si>
  <si>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</si>
  <si>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</si>
  <si>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</si>
  <si>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</si>
  <si>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</si>
  <si>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</si>
  <si>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</si>
  <si>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</si>
  <si>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</si>
  <si>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</si>
  <si>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</si>
  <si>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</si>
  <si>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</si>
  <si>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</si>
  <si>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</si>
  <si>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</si>
  <si>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</si>
  <si>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</si>
  <si>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</si>
  <si>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</si>
  <si>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</si>
  <si>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</si>
  <si>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</si>
  <si>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</si>
  <si>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</si>
  <si>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</si>
  <si>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</si>
  <si>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</si>
  <si>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</si>
  <si>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</si>
  <si>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</si>
  <si>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</si>
  <si>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</si>
  <si>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</si>
  <si>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</si>
  <si>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</si>
  <si>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</si>
  <si>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</si>
  <si>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</si>
  <si>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</si>
  <si>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</si>
  <si>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</si>
  <si>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</si>
  <si>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</si>
  <si>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</si>
  <si>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</si>
  <si>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</si>
  <si>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</si>
  <si>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</si>
  <si>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</si>
  <si>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</si>
  <si>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</si>
  <si>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</si>
  <si>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</si>
  <si>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</si>
  <si>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</si>
  <si>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</si>
  <si>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</si>
  <si>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</si>
  <si>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</si>
  <si>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</si>
  <si>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</si>
  <si>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</si>
  <si>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</si>
  <si>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</si>
  <si>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</si>
  <si>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</si>
  <si>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</si>
  <si>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</si>
  <si>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</si>
  <si>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</si>
  <si>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</si>
  <si>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</si>
  <si>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</si>
  <si>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</si>
  <si>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</si>
  <si>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</si>
  <si>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</si>
  <si>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</si>
  <si>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</si>
  <si>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</si>
  <si>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</si>
  <si>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</si>
  <si>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</si>
  <si>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</si>
  <si>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</si>
  <si>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</si>
  <si>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</si>
  <si>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</si>
  <si>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</si>
  <si>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</si>
  <si>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</si>
  <si>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</si>
  <si>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</si>
  <si>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</si>
  <si>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</si>
  <si>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</si>
  <si>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</si>
  <si>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</si>
  <si>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</si>
  <si>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</si>
  <si>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</si>
  <si>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</si>
  <si>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</si>
  <si>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</si>
  <si>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</si>
  <si>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</si>
  <si>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</si>
  <si>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</si>
  <si>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</si>
  <si>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</si>
  <si>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</si>
  <si>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</si>
  <si>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</si>
  <si>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</si>
  <si>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</si>
  <si>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</si>
  <si>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</si>
  <si>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</si>
  <si>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</si>
  <si>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</si>
  <si>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</si>
  <si>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</si>
  <si>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</si>
  <si>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</si>
  <si>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</si>
  <si>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</si>
  <si>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</si>
  <si>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</si>
  <si>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</si>
  <si>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</si>
  <si>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</si>
  <si>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</si>
  <si>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</si>
  <si>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</si>
  <si>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</si>
  <si>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</si>
  <si>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</si>
  <si>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</si>
  <si>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</si>
  <si>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</si>
  <si>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</si>
  <si>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</si>
  <si>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</si>
  <si>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</si>
  <si>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</si>
  <si>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</si>
  <si>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</si>
  <si>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</si>
  <si>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</si>
  <si>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</si>
  <si>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</si>
  <si>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</si>
  <si>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</si>
  <si>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</si>
  <si>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</si>
  <si>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</si>
  <si>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</si>
  <si>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</si>
  <si>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</si>
  <si>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</si>
  <si>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</si>
  <si>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</si>
  <si>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</si>
  <si>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</si>
  <si>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</si>
  <si>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</si>
  <si>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</si>
  <si>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</si>
  <si>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</si>
  <si>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</si>
  <si>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</si>
  <si>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</si>
  <si>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</si>
  <si>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</si>
  <si>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</si>
  <si>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</si>
  <si>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</si>
  <si>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</si>
  <si>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</si>
  <si>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</si>
  <si>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</si>
  <si>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</si>
  <si>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</si>
  <si>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</si>
  <si>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</si>
  <si>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</si>
  <si>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</si>
  <si>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</si>
  <si>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</si>
  <si>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</si>
  <si>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</si>
  <si>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</si>
  <si>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</si>
  <si>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</si>
  <si>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</si>
  <si>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</si>
  <si>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</si>
  <si>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</si>
  <si>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</si>
  <si>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</si>
  <si>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</si>
  <si>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</si>
  <si>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</si>
  <si>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</si>
  <si>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</si>
  <si>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</si>
  <si>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</si>
  <si>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</si>
  <si>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</si>
  <si>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</si>
  <si>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</si>
  <si>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</si>
  <si>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</si>
  <si>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</si>
  <si>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</si>
  <si>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</si>
  <si>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</si>
  <si>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</si>
  <si>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</si>
  <si>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</si>
  <si>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</si>
  <si>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</si>
  <si>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</si>
  <si>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</si>
  <si>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</si>
  <si>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</si>
  <si>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</si>
  <si>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</si>
  <si>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</si>
  <si>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</si>
  <si>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</si>
  <si>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</si>
  <si>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</si>
  <si>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</si>
  <si>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</si>
  <si>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</si>
  <si>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</si>
  <si>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</si>
  <si>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</si>
  <si>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</si>
  <si>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</si>
  <si>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</si>
  <si>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</si>
  <si>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</si>
  <si>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</si>
  <si>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</si>
  <si>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</si>
  <si>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</si>
  <si>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</si>
  <si>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</si>
  <si>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</si>
  <si>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</si>
  <si>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</si>
  <si>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</si>
  <si>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</si>
  <si>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</si>
  <si>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</si>
  <si>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</si>
  <si>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</si>
  <si>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</si>
  <si>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</si>
  <si>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</si>
  <si>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</si>
  <si>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</si>
  <si>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</si>
  <si>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</si>
  <si>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</si>
  <si>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</si>
  <si>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</si>
  <si>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</si>
  <si>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</si>
  <si>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</si>
  <si>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</si>
  <si>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</si>
  <si>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</si>
  <si>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</si>
  <si>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</si>
  <si>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</si>
  <si>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</si>
  <si>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</si>
  <si>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</si>
  <si>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</si>
  <si>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</si>
  <si>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</si>
  <si>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</si>
  <si>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</si>
  <si>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</si>
  <si>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</si>
  <si>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</si>
  <si>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</si>
  <si>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</si>
  <si>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</si>
  <si>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</si>
  <si>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</si>
  <si>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</si>
  <si>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</si>
  <si>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</si>
  <si>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</si>
  <si>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</si>
  <si>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</si>
  <si>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</si>
  <si>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</si>
  <si>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</si>
  <si>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</si>
  <si>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</si>
  <si>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</si>
  <si>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</si>
  <si>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</si>
  <si>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</si>
  <si>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</si>
  <si>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</si>
  <si>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</si>
  <si>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</si>
  <si>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</si>
  <si>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</si>
  <si>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</si>
  <si>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</si>
  <si>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</si>
  <si>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</si>
  <si>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</si>
  <si>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</si>
  <si>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</si>
  <si>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</si>
  <si>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</si>
  <si>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</si>
  <si>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</si>
  <si>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</si>
  <si>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</si>
  <si>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</si>
  <si>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</si>
  <si>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</si>
  <si>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</si>
  <si>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</si>
  <si>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</si>
  <si>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</si>
  <si>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</si>
  <si>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</si>
  <si>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</si>
  <si>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</si>
  <si>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</si>
  <si>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</si>
  <si>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</si>
  <si>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</si>
  <si>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</si>
  <si>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</si>
  <si>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</si>
  <si>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</si>
  <si>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</si>
  <si>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</si>
  <si>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</si>
  <si>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</si>
  <si>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</si>
  <si>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</si>
  <si>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</si>
  <si>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</si>
  <si>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</si>
  <si>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</si>
  <si>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</si>
  <si>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</si>
  <si>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</si>
  <si>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</si>
  <si>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</si>
  <si>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</si>
  <si>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</si>
  <si>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</si>
  <si>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</si>
  <si>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</si>
  <si>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</si>
  <si>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</si>
  <si>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</si>
  <si>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</si>
  <si>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</si>
  <si>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</si>
  <si>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</si>
  <si>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</si>
  <si>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</si>
  <si>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</si>
  <si>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</si>
  <si>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</si>
  <si>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</si>
  <si>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</si>
  <si>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</si>
  <si>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</si>
  <si>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</si>
  <si>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</si>
  <si>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</si>
  <si>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</si>
  <si>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</si>
  <si>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</si>
  <si>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</si>
  <si>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</si>
  <si>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</si>
  <si>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</si>
  <si>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</si>
  <si>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</si>
  <si>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</si>
  <si>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</si>
  <si>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</si>
  <si>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</si>
  <si>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</si>
  <si>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</si>
  <si>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</si>
  <si>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</si>
  <si>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</si>
  <si>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</si>
  <si>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</si>
  <si>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</si>
  <si>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</si>
  <si>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</si>
  <si>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</si>
  <si>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</si>
  <si>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</si>
  <si>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</si>
  <si>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</si>
  <si>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</si>
  <si>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</si>
  <si>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</si>
  <si>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</si>
  <si>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</si>
  <si>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</si>
  <si>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</si>
  <si>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</si>
  <si>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</si>
  <si>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</si>
  <si>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</si>
  <si>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</si>
  <si>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</si>
  <si>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</si>
  <si>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</si>
  <si>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</si>
  <si>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</si>
  <si>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</si>
  <si>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</si>
  <si>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</si>
  <si>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</si>
  <si>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</si>
  <si>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</si>
  <si>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</si>
  <si>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</si>
  <si>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</si>
  <si>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</si>
  <si>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</si>
  <si>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</si>
  <si>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</si>
  <si>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</si>
  <si>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</si>
  <si>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</si>
  <si>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</si>
  <si>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</si>
  <si>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</si>
  <si>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</si>
  <si>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</si>
  <si>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</si>
  <si>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</si>
  <si>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</si>
  <si>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</si>
  <si>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</si>
  <si>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</si>
  <si>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</si>
  <si>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</si>
  <si>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</si>
  <si>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</si>
  <si>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</si>
  <si>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</si>
  <si>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</si>
  <si>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</si>
  <si>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</si>
  <si>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</si>
  <si>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</si>
  <si>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</si>
  <si>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</si>
  <si>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</si>
  <si>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</si>
  <si>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</si>
  <si>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</si>
  <si>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</si>
  <si>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</si>
  <si>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</si>
  <si>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</si>
  <si>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</si>
  <si>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</si>
  <si>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</si>
  <si>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</si>
  <si>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</si>
  <si>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</si>
  <si>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</si>
  <si>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</si>
  <si>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</si>
  <si>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</si>
  <si>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</si>
  <si>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</si>
  <si>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</si>
  <si>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</si>
  <si>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</si>
  <si>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</si>
  <si>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</si>
  <si>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</si>
  <si>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</si>
  <si>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</si>
  <si>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</si>
  <si>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</si>
  <si>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</si>
  <si>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</si>
  <si>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</si>
  <si>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</si>
  <si>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</si>
  <si>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</si>
  <si>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</si>
  <si>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</si>
  <si>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</si>
  <si>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</si>
  <si>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</si>
  <si>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</si>
  <si>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</si>
  <si>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</si>
  <si>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</si>
  <si>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</si>
  <si>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</si>
  <si>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</si>
  <si>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</si>
  <si>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</si>
  <si>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</si>
  <si>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</si>
  <si>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</si>
  <si>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</si>
  <si>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</si>
  <si>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</si>
  <si>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</si>
  <si>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</si>
  <si>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</si>
  <si>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</si>
  <si>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</si>
  <si>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</si>
  <si>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</si>
  <si>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</si>
  <si>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</si>
  <si>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</si>
  <si>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</si>
  <si>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</si>
  <si>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</si>
  <si>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</si>
  <si>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</si>
  <si>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</si>
  <si>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</si>
  <si>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</si>
  <si>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</si>
  <si>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</si>
  <si>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</si>
  <si>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</si>
  <si>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</si>
  <si>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</si>
  <si>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</si>
  <si>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</si>
  <si>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</si>
  <si>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</si>
  <si>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</si>
  <si>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</si>
  <si>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</si>
  <si>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</si>
  <si>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</si>
  <si>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</si>
  <si>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</si>
  <si>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</si>
  <si>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</si>
  <si>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</si>
  <si>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</si>
  <si>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</si>
  <si>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</si>
  <si>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</si>
  <si>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</si>
  <si>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</si>
  <si>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</si>
  <si>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</si>
  <si>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</si>
  <si>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</si>
  <si>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</si>
  <si>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</si>
  <si>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</si>
  <si>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</si>
  <si>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</si>
  <si>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</si>
  <si>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</si>
  <si>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</si>
  <si>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</si>
  <si>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</si>
  <si>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</si>
  <si>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</si>
  <si>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</si>
  <si>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</si>
  <si>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</si>
  <si>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</si>
  <si>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</si>
  <si>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</si>
  <si>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</si>
  <si>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</si>
  <si>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</si>
  <si>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</si>
  <si>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</si>
  <si>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</si>
  <si>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</si>
  <si>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</si>
  <si>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</si>
  <si>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</si>
  <si>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</si>
  <si>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</si>
  <si>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</si>
  <si>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</si>
  <si>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</si>
  <si>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</si>
  <si>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</si>
  <si>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</si>
  <si>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</si>
  <si>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</si>
  <si>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</si>
  <si>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</si>
  <si>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</si>
  <si>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</si>
  <si>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</si>
  <si>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</si>
  <si>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</si>
  <si>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</si>
  <si>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</si>
  <si>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</si>
  <si>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</si>
  <si>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</si>
  <si>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</si>
  <si>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</si>
  <si>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</si>
  <si>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</si>
  <si>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</si>
  <si>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</si>
  <si>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</si>
  <si>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</si>
  <si>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</si>
  <si>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</si>
  <si>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</si>
  <si>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</si>
  <si>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</si>
  <si>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</si>
  <si>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</si>
  <si>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</si>
  <si>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</si>
  <si>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</si>
  <si>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</si>
  <si>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</si>
  <si>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</si>
  <si>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</si>
  <si>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</si>
  <si>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</si>
  <si>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</si>
  <si>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</si>
  <si>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</si>
  <si>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</si>
  <si>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</si>
  <si>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</si>
  <si>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</si>
  <si>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</si>
  <si>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</si>
  <si>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</si>
  <si>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</si>
  <si>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</si>
  <si>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</si>
  <si>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</si>
  <si>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</si>
  <si>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</si>
  <si>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</si>
  <si>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</si>
  <si>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</si>
  <si>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</si>
  <si>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</si>
  <si>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</si>
  <si>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</si>
  <si>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</si>
  <si>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</si>
  <si>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</si>
  <si>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</si>
  <si>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</si>
  <si>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</si>
  <si>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</si>
  <si>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</si>
  <si>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</si>
  <si>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</si>
  <si>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</si>
  <si>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</si>
  <si>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</si>
  <si>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</si>
  <si>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</si>
  <si>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</si>
  <si>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</si>
  <si>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</si>
  <si>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</si>
  <si>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</si>
  <si>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</si>
  <si>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</si>
  <si>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</si>
  <si>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</si>
  <si>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</si>
  <si>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</si>
  <si>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</si>
  <si>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</si>
  <si>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</si>
  <si>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</si>
  <si>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</si>
  <si>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</si>
  <si>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</si>
  <si>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</si>
  <si>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</si>
  <si>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</si>
  <si>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</si>
  <si>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</si>
  <si>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</si>
  <si>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</si>
  <si>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</si>
  <si>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</si>
  <si>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</si>
  <si>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</si>
  <si>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</si>
  <si>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</si>
  <si>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</si>
  <si>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</si>
  <si>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</si>
  <si>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</si>
  <si>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</si>
  <si>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</si>
  <si>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</si>
  <si>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</si>
  <si>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</si>
  <si>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</si>
  <si>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</si>
  <si>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</si>
  <si>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</si>
  <si>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</si>
  <si>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</si>
  <si>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</si>
  <si>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</si>
  <si>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</si>
  <si>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</si>
  <si>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</si>
  <si>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</si>
  <si>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</si>
  <si>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</si>
  <si>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</si>
  <si>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</si>
  <si>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</si>
  <si>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</si>
  <si>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</si>
  <si>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</si>
  <si>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</si>
  <si>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</si>
  <si>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</si>
  <si>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</si>
  <si>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</si>
  <si>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</si>
  <si>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</si>
  <si>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</si>
  <si>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</si>
  <si>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</si>
  <si>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</si>
  <si>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</si>
  <si>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</si>
  <si>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</si>
  <si>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</si>
  <si>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</si>
  <si>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</si>
  <si>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</si>
  <si>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</si>
  <si>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</si>
  <si>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</si>
  <si>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</si>
  <si>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</si>
  <si>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</si>
  <si>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</si>
  <si>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</si>
  <si>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</si>
  <si>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</si>
  <si>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</si>
  <si>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</si>
  <si>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</si>
  <si>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</si>
  <si>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</si>
  <si>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</si>
  <si>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</si>
  <si>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</si>
  <si>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</si>
  <si>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</si>
  <si>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</si>
  <si>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</si>
  <si>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</si>
  <si>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</si>
  <si>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</si>
  <si>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</si>
  <si>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</si>
  <si>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</si>
  <si>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</si>
  <si>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</si>
  <si>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</si>
  <si>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</si>
  <si>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</si>
  <si>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</si>
  <si>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</si>
  <si>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</si>
  <si>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</si>
  <si>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</si>
  <si>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</si>
  <si>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</si>
  <si>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</si>
  <si>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</si>
  <si>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</si>
  <si>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</si>
  <si>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</si>
  <si>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</si>
  <si>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</si>
  <si>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</si>
  <si>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</si>
  <si>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</si>
  <si>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</si>
  <si>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</si>
  <si>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</si>
  <si>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</si>
  <si>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</si>
  <si>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</si>
  <si>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</si>
  <si>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</si>
  <si>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</si>
  <si>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</si>
  <si>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</si>
  <si>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</si>
  <si>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</si>
  <si>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</si>
  <si>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</si>
  <si>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</si>
  <si>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</si>
  <si>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</si>
  <si>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</si>
  <si>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</si>
  <si>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</si>
  <si>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</si>
  <si>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</si>
  <si>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</si>
  <si>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</si>
  <si>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</si>
  <si>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</si>
  <si>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</si>
  <si>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</si>
  <si>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</si>
  <si>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</si>
  <si>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</si>
  <si>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</si>
  <si>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</si>
  <si>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</si>
  <si>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</si>
  <si>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</si>
  <si>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</si>
  <si>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</si>
  <si>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</si>
  <si>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</si>
  <si>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</si>
  <si>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</si>
  <si>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</si>
  <si>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</si>
  <si>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</si>
  <si>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</si>
  <si>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</si>
  <si>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</si>
  <si>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</si>
  <si>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</si>
  <si>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</si>
  <si>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</si>
  <si>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</si>
  <si>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</si>
  <si>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</si>
  <si>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</si>
  <si>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</si>
  <si>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</si>
  <si>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</si>
  <si>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</si>
  <si>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</si>
  <si>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</si>
  <si>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</si>
  <si>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</si>
  <si>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</si>
  <si>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</si>
  <si>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</si>
  <si>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</si>
  <si>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</si>
  <si>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</si>
  <si>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</si>
  <si>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</si>
  <si>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</si>
  <si>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</si>
  <si>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</si>
  <si>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</si>
  <si>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</si>
  <si>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</si>
  <si>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</si>
  <si>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</si>
  <si>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</si>
  <si>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</si>
  <si>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</si>
  <si>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</si>
  <si>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</si>
  <si>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</si>
  <si>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</si>
  <si>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</si>
  <si>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</si>
  <si>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</si>
  <si>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</si>
  <si>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</si>
  <si>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</si>
  <si>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</si>
  <si>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</si>
  <si>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</si>
  <si>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</si>
  <si>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</si>
  <si>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</si>
  <si>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</si>
  <si>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</si>
  <si>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</si>
  <si>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</si>
  <si>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</si>
  <si>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</si>
  <si>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</si>
  <si>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</si>
  <si>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</si>
  <si>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</si>
  <si>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</si>
  <si>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</si>
  <si>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</si>
  <si>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</si>
  <si>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</si>
  <si>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</si>
  <si>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</si>
  <si>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</si>
  <si>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</si>
  <si>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</si>
  <si>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</si>
  <si>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</si>
  <si>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</si>
  <si>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</si>
  <si>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</si>
  <si>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</si>
  <si>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</si>
  <si>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</si>
  <si>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</si>
  <si>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</si>
  <si>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</si>
  <si>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</si>
  <si>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</si>
  <si>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</si>
  <si>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</si>
  <si>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</si>
  <si>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</si>
  <si>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</si>
  <si>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</si>
  <si>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</si>
  <si>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</si>
  <si>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</si>
  <si>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</si>
  <si>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</si>
  <si>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</si>
  <si>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</si>
  <si>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</si>
  <si>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</si>
  <si>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</si>
  <si>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</si>
  <si>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</si>
  <si>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</si>
  <si>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</si>
  <si>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</si>
  <si>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</si>
  <si>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</si>
  <si>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</si>
  <si>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</si>
  <si>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</si>
  <si>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</si>
  <si>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</si>
  <si>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</si>
  <si>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</si>
  <si>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</si>
  <si>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</si>
  <si>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</si>
  <si>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</si>
  <si>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</si>
  <si>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</si>
  <si>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</si>
  <si>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</si>
  <si>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</si>
  <si>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</si>
  <si>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</si>
  <si>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</si>
  <si>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</si>
  <si>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</si>
  <si>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</si>
  <si>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</si>
  <si>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</si>
  <si>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</si>
  <si>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</si>
  <si>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</si>
  <si>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</si>
  <si>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</si>
  <si>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</si>
  <si>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</si>
  <si>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</si>
  <si>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</si>
  <si>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</si>
  <si>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</si>
  <si>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</si>
  <si>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</si>
  <si>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</si>
  <si>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</si>
  <si>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</si>
  <si>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Caixa Geral de Depósitos</t>
  </si>
  <si>
    <t>https://www.cgd.pt/English/Investor-Relations/Debt-Issuances/Prospectus/Pages/CGD-Covered-Bonds.aspx</t>
  </si>
  <si>
    <t>alda.pereira@cgd.pt</t>
  </si>
  <si>
    <t>Yes</t>
  </si>
  <si>
    <t>https://coveredbondlabel.com</t>
  </si>
  <si>
    <t>Rating Requirements</t>
  </si>
  <si>
    <t>https://coveredbondlabel.com/issuer/26/</t>
  </si>
  <si>
    <t>North</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</si>
  <si>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</si>
  <si>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</si>
  <si>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</si>
  <si>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</si>
  <si>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</si>
  <si>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</si>
  <si>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</si>
  <si>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</si>
  <si>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</si>
  <si>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</si>
  <si>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</si>
  <si>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</si>
  <si>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</si>
  <si>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</si>
  <si>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</si>
  <si>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</si>
  <si>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</si>
  <si>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</si>
  <si>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 Reference Date:</t>
  </si>
  <si>
    <t>Report Frequency:</t>
  </si>
  <si>
    <t>Quarterly</t>
  </si>
  <si>
    <t>1. Current Credit Ratings</t>
  </si>
  <si>
    <t>Long Term</t>
  </si>
  <si>
    <t>Short Term</t>
  </si>
  <si>
    <t xml:space="preserve">Mortgage Covered Bond Programme </t>
  </si>
  <si>
    <t>N/A</t>
  </si>
  <si>
    <t>2. Covered Bonds Issues</t>
  </si>
  <si>
    <t>Issue Date</t>
  </si>
  <si>
    <t>Coupon</t>
  </si>
  <si>
    <t>Maturity Date</t>
  </si>
  <si>
    <r>
      <t>Soft Bullet Date</t>
    </r>
    <r>
      <rPr>
        <b/>
        <vertAlign val="superscript"/>
        <sz val="9"/>
        <color theme="3" tint="0.79995117038483843"/>
        <rFont val="Verdana"/>
        <family val="2"/>
      </rPr>
      <t>1</t>
    </r>
  </si>
  <si>
    <t>Remaining Term</t>
  </si>
  <si>
    <t>Nominal Amount</t>
  </si>
  <si>
    <t>Covered Bonds Outstanding</t>
  </si>
  <si>
    <t>Syndicated Covered Bonds Issues</t>
  </si>
  <si>
    <t>Fixed Rate</t>
  </si>
  <si>
    <t>Series 10   (ISIN PTCG2YOE0001)</t>
  </si>
  <si>
    <t>Series 17   (ISIN PTCGH1OE0014)</t>
  </si>
  <si>
    <t>Private Placements Covered Bonds Issues</t>
  </si>
  <si>
    <t>Series 4     (ISIN PTCGFD1E0019)</t>
  </si>
  <si>
    <t>FRN</t>
  </si>
  <si>
    <t>Series 14   (ISIN PTCGHOOE0013)</t>
  </si>
  <si>
    <t>CRD Compliant (Yes/No)</t>
  </si>
  <si>
    <t>3. Asset Cover Test</t>
  </si>
  <si>
    <t>Mortgage Credit Pool</t>
  </si>
  <si>
    <r>
      <t>Other Assets</t>
    </r>
    <r>
      <rPr>
        <b/>
        <vertAlign val="superscript"/>
        <sz val="9"/>
        <color theme="3"/>
        <rFont val="Verdana"/>
        <family val="2"/>
      </rPr>
      <t>2</t>
    </r>
    <r>
      <rPr>
        <b/>
        <sz val="9"/>
        <color theme="3"/>
        <rFont val="Verdana"/>
        <family val="2"/>
      </rPr>
      <t xml:space="preserve"> (Deposits and Securities at market value)</t>
    </r>
  </si>
  <si>
    <t>Cash and Deposits</t>
  </si>
  <si>
    <t>RMBS</t>
  </si>
  <si>
    <t>Total Cover Pool</t>
  </si>
  <si>
    <t>% of Other Assets in Cover Pool</t>
  </si>
  <si>
    <t>Required Overcollateralization (Moody's)</t>
  </si>
  <si>
    <t>Legal Minimum Overcollateralization</t>
  </si>
  <si>
    <r>
      <t xml:space="preserve">a </t>
    </r>
    <r>
      <rPr>
        <sz val="8"/>
        <color theme="3"/>
        <rFont val="Verdana"/>
        <family val="2"/>
      </rPr>
      <t>Includes the Liquidity Cushion amount (see section 8)</t>
    </r>
  </si>
  <si>
    <t>4. Other Triggers</t>
  </si>
  <si>
    <r>
      <t>Net Present Value of Assets (incl. derivatives)</t>
    </r>
    <r>
      <rPr>
        <vertAlign val="superscript"/>
        <sz val="9"/>
        <color theme="3"/>
        <rFont val="Verdana"/>
        <family val="2"/>
      </rPr>
      <t>4</t>
    </r>
  </si>
  <si>
    <r>
      <t>Net present value of liabilities (incl. derivatives)</t>
    </r>
    <r>
      <rPr>
        <vertAlign val="superscript"/>
        <sz val="9"/>
        <color theme="3"/>
        <rFont val="Verdana"/>
        <family val="2"/>
      </rPr>
      <t>4</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</si>
  <si>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</si>
  <si>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OK</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</si>
  <si>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</si>
  <si>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</si>
  <si>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</si>
  <si>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</si>
  <si>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</si>
  <si>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</si>
  <si>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</si>
  <si>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</si>
  <si>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</si>
  <si>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</si>
  <si>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</si>
  <si>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</si>
  <si>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</si>
  <si>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</si>
  <si>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</si>
  <si>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</si>
  <si>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</si>
  <si>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</si>
  <si>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</si>
  <si>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</si>
  <si>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</si>
  <si>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t>Weighted Average Interest Rate (%)</t>
  </si>
  <si>
    <t>Weighted Average Spread (%)</t>
  </si>
  <si>
    <t>Max Maturity Date (yyyy-mm-dd)</t>
  </si>
  <si>
    <t>6. Mortgage Credit Pool (continued)</t>
  </si>
  <si>
    <t>Subsidized Loans</t>
  </si>
  <si>
    <t xml:space="preserve">   Number of Loans  </t>
  </si>
  <si>
    <t>Amount of Loans</t>
  </si>
  <si>
    <t>% Total Amount</t>
  </si>
  <si>
    <r>
      <t>Insured Property</t>
    </r>
    <r>
      <rPr>
        <b/>
        <vertAlign val="superscript"/>
        <sz val="9"/>
        <color theme="3"/>
        <rFont val="Verdana"/>
        <family val="2"/>
      </rPr>
      <t>6</t>
    </r>
  </si>
  <si>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</si>
  <si>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</si>
  <si>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</si>
  <si>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</si>
  <si>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</si>
  <si>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</si>
  <si>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</si>
  <si>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</si>
  <si>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</si>
  <si>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</si>
  <si>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</si>
  <si>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</si>
  <si>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</si>
  <si>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</si>
  <si>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</si>
  <si>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</si>
  <si>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</si>
  <si>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</si>
  <si>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</si>
  <si>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</si>
  <si>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</si>
  <si>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</si>
  <si>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</si>
  <si>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</si>
  <si>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</si>
  <si>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</si>
  <si>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</si>
  <si>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</si>
  <si>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</si>
  <si>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</si>
  <si>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</si>
  <si>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</si>
  <si>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</si>
  <si>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</si>
  <si>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</si>
  <si>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</si>
  <si>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</si>
  <si>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</si>
  <si>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</si>
  <si>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</si>
  <si>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</si>
  <si>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</si>
  <si>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</si>
  <si>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</si>
  <si>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</si>
  <si>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</si>
  <si>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</si>
  <si>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</si>
  <si>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</si>
  <si>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</si>
  <si>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</si>
  <si>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</si>
  <si>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</si>
  <si>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t>Norte</t>
  </si>
  <si>
    <r>
      <t>Delinquencies</t>
    </r>
    <r>
      <rPr>
        <b/>
        <vertAlign val="superscript"/>
        <sz val="9"/>
        <color theme="3"/>
        <rFont val="Verdana"/>
        <family val="2"/>
      </rPr>
      <t>7</t>
    </r>
  </si>
  <si>
    <t>&gt; 30 to 60 days</t>
  </si>
  <si>
    <t>&gt; 60 to 90 days</t>
  </si>
  <si>
    <t>&gt; 90 days</t>
  </si>
  <si>
    <r>
      <t>Projected Outstanding Amount</t>
    </r>
    <r>
      <rPr>
        <b/>
        <vertAlign val="superscript"/>
        <sz val="9"/>
        <color theme="3"/>
        <rFont val="Verdana"/>
        <family val="2"/>
      </rPr>
      <t>b</t>
    </r>
  </si>
  <si>
    <t>Principal Balance</t>
  </si>
  <si>
    <r>
      <rPr>
        <vertAlign val="superscript"/>
        <sz val="8"/>
        <color theme="3"/>
        <rFont val="Verdana"/>
        <family val="2"/>
      </rPr>
      <t xml:space="preserve">b </t>
    </r>
    <r>
      <rPr>
        <sz val="8"/>
        <color theme="3"/>
        <rFont val="Verdana"/>
        <family val="2"/>
      </rPr>
      <t>Includes mortgage pool; assumes no prepayments</t>
    </r>
  </si>
  <si>
    <t>7. Expected Maturity Structure</t>
  </si>
  <si>
    <t>In EUR</t>
  </si>
  <si>
    <t>0-1 Years</t>
  </si>
  <si>
    <t>1-2 Years</t>
  </si>
  <si>
    <t>2-3 Years</t>
  </si>
  <si>
    <t>3-4 Years</t>
  </si>
  <si>
    <t>4-5 Years</t>
  </si>
  <si>
    <t>5-10 Years</t>
  </si>
  <si>
    <t>&gt;10 Years</t>
  </si>
  <si>
    <t>Commercial Mortgages</t>
  </si>
  <si>
    <t>Cover Pool</t>
  </si>
  <si>
    <t>Covered Bonds</t>
  </si>
  <si>
    <t>8. Liquidity Cushion</t>
  </si>
  <si>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</si>
  <si>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</si>
  <si>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</si>
  <si>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</si>
  <si>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</si>
  <si>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</si>
  <si>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</si>
  <si>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</si>
  <si>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r>
      <t xml:space="preserve">c </t>
    </r>
    <r>
      <rPr>
        <sz val="8"/>
        <color theme="3"/>
        <rFont val="Verdana"/>
        <family val="2"/>
      </rPr>
      <t xml:space="preserve">At least equal to the interest payments due on the Covered Bonds Outstanding before swaps for the next 3 months </t>
    </r>
  </si>
  <si>
    <t>9. Derivative Financial Instruments</t>
  </si>
  <si>
    <t>Total Amount of Derivatives in the Cover pool</t>
  </si>
  <si>
    <t>Fixed to Floating Swaps</t>
  </si>
  <si>
    <t>Interest Basis Swaps</t>
  </si>
  <si>
    <r>
      <t>d</t>
    </r>
    <r>
      <rPr>
        <sz val="9"/>
        <color theme="3"/>
        <rFont val="Verdana"/>
        <family val="2"/>
      </rPr>
      <t xml:space="preserve"> External Counterparties (No)</t>
    </r>
  </si>
  <si>
    <t xml:space="preserve">10. Contacts </t>
  </si>
  <si>
    <t>Financial Markets Division - Funding</t>
  </si>
  <si>
    <t>dmf-fch@cgd.com</t>
  </si>
  <si>
    <t>Other Reports on CGD website</t>
  </si>
  <si>
    <t>ECBC Label website</t>
  </si>
  <si>
    <t>Notes</t>
  </si>
  <si>
    <r>
      <rPr>
        <b/>
        <vertAlign val="superscript"/>
        <sz val="9"/>
        <color theme="3"/>
        <rFont val="Verdana"/>
        <family val="2"/>
      </rPr>
      <t>1</t>
    </r>
    <r>
      <rPr>
        <b/>
        <sz val="9"/>
        <color theme="3"/>
        <rFont val="Verdana"/>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</si>
  <si>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</si>
  <si>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color theme="3"/>
        <rFont val="Verdana"/>
        <family val="2"/>
      </rPr>
      <t>2</t>
    </r>
    <r>
      <rPr>
        <b/>
        <sz val="9"/>
        <color theme="3"/>
        <rFont val="Verdana"/>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</si>
  <si>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</si>
  <si>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color theme="3"/>
        <rFont val="Verdana"/>
        <family val="2"/>
      </rPr>
      <t>3</t>
    </r>
    <r>
      <rPr>
        <b/>
        <sz val="9"/>
        <color theme="3"/>
        <rFont val="Verdana"/>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</si>
  <si>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</si>
  <si>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color theme="3"/>
        <rFont val="Verdana"/>
        <family val="2"/>
      </rPr>
      <t>4</t>
    </r>
    <r>
      <rPr>
        <b/>
        <sz val="9"/>
        <color theme="3"/>
        <rFont val="Verdana"/>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</si>
  <si>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</si>
  <si>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color theme="3"/>
        <rFont val="Verdana"/>
        <family val="2"/>
      </rPr>
      <t>5</t>
    </r>
    <r>
      <rPr>
        <b/>
        <sz val="9"/>
        <color theme="3"/>
        <rFont val="Verdana"/>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</si>
  <si>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</si>
  <si>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color theme="3"/>
        <rFont val="Verdana"/>
        <family val="2"/>
      </rPr>
      <t>6</t>
    </r>
    <r>
      <rPr>
        <b/>
        <sz val="9"/>
        <color theme="3"/>
        <rFont val="Verdana"/>
        <family val="2"/>
      </rPr>
      <t xml:space="preserve"> Insured Property</t>
    </r>
  </si>
  <si>
    <t>All mortgages must have property damage insurance covering fire and floods.</t>
  </si>
  <si>
    <r>
      <rPr>
        <b/>
        <vertAlign val="superscript"/>
        <sz val="9"/>
        <color theme="3"/>
        <rFont val="Verdana"/>
        <family val="2"/>
      </rPr>
      <t>7</t>
    </r>
    <r>
      <rPr>
        <b/>
        <sz val="9"/>
        <color theme="3"/>
        <rFont val="Verdana"/>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</si>
  <si>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</si>
  <si>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Series 18   (ISIN PTCGDLOM0028)</t>
  </si>
  <si>
    <t>Required Overcollateralization (DBRS) - Minimum OC level to keep the current Mortgage Covered Bond Programme rating</t>
  </si>
  <si>
    <t>Weighted Average Current Unindexed LTV5 (%)</t>
  </si>
  <si>
    <t>Weighted Average Current Indexed LTV5 (%)</t>
  </si>
  <si>
    <t>Residencial Mortgagesb</t>
  </si>
  <si>
    <t>Other Assets2</t>
  </si>
  <si>
    <t>Liquidity Cushion c</t>
  </si>
  <si>
    <t>Of Which Interest Rate Derivativesd</t>
  </si>
  <si>
    <t xml:space="preserve">Of Which Currency Swaps </t>
  </si>
  <si>
    <t xml:space="preserve">Estimated Interest from Mortgage Credit and Other Assets - Estimated Interest from Covered Bonds ≥ 0 </t>
  </si>
  <si>
    <t xml:space="preserve">Mortgage Credit + Other Assets WA Remaining Term - Covered Bonds WA Remaining Term ≥ 0 </t>
  </si>
  <si>
    <r>
      <t xml:space="preserve">Other Assets </t>
    </r>
    <r>
      <rPr>
        <sz val="9"/>
        <color theme="3"/>
        <rFont val="Calibri"/>
        <family val="2"/>
      </rPr>
      <t>≤</t>
    </r>
    <r>
      <rPr>
        <sz val="9"/>
        <color theme="3"/>
        <rFont val="Verdana"/>
        <family val="2"/>
      </rPr>
      <t xml:space="preserve"> 20% (Cover Pool + Other Assets)</t>
    </r>
  </si>
  <si>
    <t>Deposits with a remaining term &gt; 100 days ≤ 15% Covered Bonds Nominal</t>
  </si>
  <si>
    <r>
      <t xml:space="preserve">Amortisation
Profile    </t>
    </r>
    <r>
      <rPr>
        <b/>
        <sz val="9"/>
        <color theme="0"/>
        <rFont val="Verdana"/>
        <family val="2"/>
      </rPr>
      <t>.</t>
    </r>
  </si>
  <si>
    <r>
      <t>Overcollateralization</t>
    </r>
    <r>
      <rPr>
        <b/>
        <vertAlign val="superscript"/>
        <sz val="9"/>
        <color theme="3"/>
        <rFont val="Verdana"/>
        <family val="2"/>
      </rPr>
      <t>3</t>
    </r>
    <r>
      <rPr>
        <b/>
        <sz val="9"/>
        <color theme="3"/>
        <rFont val="Verdana"/>
        <family val="2"/>
      </rPr>
      <t xml:space="preserve"> with cash collateral (Current OC)</t>
    </r>
  </si>
  <si>
    <r>
      <t>Other securities</t>
    </r>
    <r>
      <rPr>
        <vertAlign val="superscript"/>
        <sz val="9"/>
        <color theme="3"/>
        <rFont val="Verdana"/>
        <family val="2"/>
      </rPr>
      <t>a</t>
    </r>
  </si>
  <si>
    <t>Cut-off Date: 31/03/19</t>
  </si>
  <si>
    <t>Reporting Date: 30/04/19</t>
  </si>
  <si>
    <t>Aa3/AH (Moody's / DBRS)</t>
  </si>
  <si>
    <t>Ba1/BB/BBBL (Moody's / Fitch / DBRS)</t>
  </si>
  <si>
    <t>NP/B/R-2M (Moody's / Fitch / DBRS)</t>
  </si>
  <si>
    <t>Ba3/BBB-/BBB/BBB (Moody's / S&amp;P / Fitch / DBRS)</t>
  </si>
  <si>
    <t>P3/A-3/F2/R-2H (Moody's / S&amp;P / Fitch / DBRS)</t>
  </si>
  <si>
    <t>29-07-2064</t>
  </si>
  <si>
    <t>2019-03</t>
  </si>
  <si>
    <t>2020-03</t>
  </si>
  <si>
    <t>2021-03</t>
  </si>
  <si>
    <t>2022-03</t>
  </si>
  <si>
    <t>2023-03</t>
  </si>
  <si>
    <t>2024-03</t>
  </si>
  <si>
    <t>2025-03</t>
  </si>
  <si>
    <t>2026-03</t>
  </si>
  <si>
    <t>2027-03</t>
  </si>
  <si>
    <t>2028-03</t>
  </si>
  <si>
    <t>2029-03</t>
  </si>
  <si>
    <t>2030-03</t>
  </si>
  <si>
    <t>2035-03</t>
  </si>
  <si>
    <t>2040-03</t>
  </si>
  <si>
    <t>2045-03</t>
  </si>
  <si>
    <t>2050-03</t>
  </si>
  <si>
    <t>2055-03</t>
  </si>
  <si>
    <t>2060-03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</si>
</sst>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 #,##0.00_ ;_ * \-#,##0.00_ ;_ * &quot;-&quot;??_ ;_ @_ "/>
    <numFmt numFmtId="165" formatCode="0.0%"/>
    <numFmt numFmtId="166" formatCode="#,##0.0"/>
    <numFmt numFmtId="167" formatCode="0.0"/>
    <numFmt numFmtId="168" formatCode="_-* #,##0.00\ _E_s_c_._-;\-* #,##0.00\ _E_s_c_._-;_-* &quot;-&quot;??\ _E_s_c_._-;_-@_-"/>
    <numFmt numFmtId="169" formatCode="_-* #,##0.00\ [$€]_-;\-* #,##0.00\ [$€]_-;_-* &quot;-&quot;??\ [$€]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2"/>
      <color indexed="18"/>
      <name val="Arial"/>
      <family val="2"/>
    </font>
    <font>
      <sz val="9"/>
      <name val="Verdana"/>
      <family val="2"/>
    </font>
    <font>
      <sz val="9"/>
      <color theme="3"/>
      <name val="Verdana"/>
      <family val="2"/>
    </font>
    <font>
      <b/>
      <sz val="9"/>
      <color theme="3"/>
      <name val="Verdana"/>
      <family val="2"/>
    </font>
    <font>
      <b/>
      <sz val="9"/>
      <color theme="3" tint="0.79998168889431442"/>
      <name val="Verdana"/>
      <family val="2"/>
    </font>
    <font>
      <b/>
      <vertAlign val="superscript"/>
      <sz val="9"/>
      <color theme="3" tint="0.79995117038483843"/>
      <name val="Verdana"/>
      <family val="2"/>
    </font>
    <font>
      <b/>
      <vertAlign val="superscript"/>
      <sz val="9"/>
      <color theme="3"/>
      <name val="Verdana"/>
      <family val="2"/>
    </font>
    <font>
      <vertAlign val="superscript"/>
      <sz val="9"/>
      <color theme="3"/>
      <name val="Verdana"/>
      <family val="2"/>
    </font>
    <font>
      <sz val="9"/>
      <color theme="0"/>
      <name val="Verdana"/>
      <family val="2"/>
    </font>
    <font>
      <vertAlign val="superscript"/>
      <sz val="8"/>
      <color theme="3"/>
      <name val="Verdana"/>
      <family val="2"/>
    </font>
    <font>
      <sz val="8"/>
      <color theme="3"/>
      <name val="Verdana"/>
      <family val="2"/>
    </font>
    <font>
      <sz val="9"/>
      <color theme="3"/>
      <name val="Calibri"/>
      <family val="2"/>
    </font>
    <font>
      <b/>
      <sz val="9"/>
      <color theme="0"/>
      <name val="Verdana"/>
      <family val="2"/>
    </font>
    <font>
      <sz val="10"/>
      <color theme="3"/>
      <name val="Arial"/>
      <family val="2"/>
    </font>
    <font>
      <b/>
      <sz val="8"/>
      <color theme="3"/>
      <name val="Verdana"/>
      <family val="2"/>
    </font>
    <font>
      <u/>
      <sz val="10"/>
      <color theme="3"/>
      <name val="Arial"/>
      <family val="2"/>
    </font>
    <font>
      <sz val="11"/>
      <color indexed="8"/>
      <name val="Calibri"/>
      <family val="2"/>
    </font>
    <font>
      <sz val="12"/>
      <name val="Verdana"/>
      <family val="2"/>
    </font>
    <font>
      <sz val="9"/>
      <color indexed="8"/>
      <name val="Verdana"/>
      <family val="2"/>
    </font>
    <font>
      <b/>
      <sz val="9"/>
      <color indexed="53"/>
      <name val="Verdana"/>
      <family val="2"/>
    </font>
    <font>
      <b/>
      <sz val="9"/>
      <color rgb="FFFF0000"/>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theme="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b/>
      <sz val="18"/>
      <color theme="3"/>
      <name val="Cambria"/>
      <family val="2"/>
      <scheme val="major"/>
    </font>
  </fonts>
  <fills count="6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2" fillId="0" borderId="0"/>
    <xf numFmtId="0" fontId="67" fillId="0" borderId="23" applyNumberFormat="0" applyFill="0" applyAlignment="0" applyProtection="0"/>
    <xf numFmtId="0" fontId="68" fillId="0" borderId="24" applyNumberFormat="0" applyFill="0" applyAlignment="0" applyProtection="0"/>
    <xf numFmtId="0" fontId="69" fillId="0" borderId="25" applyNumberFormat="0" applyFill="0" applyAlignment="0" applyProtection="0"/>
    <xf numFmtId="0" fontId="69" fillId="0" borderId="0" applyNumberFormat="0" applyFill="0" applyBorder="0" applyAlignment="0" applyProtection="0"/>
    <xf numFmtId="0" fontId="70" fillId="10" borderId="0" applyNumberFormat="0" applyBorder="0" applyAlignment="0" applyProtection="0"/>
    <xf numFmtId="0" fontId="71" fillId="11" borderId="0" applyNumberFormat="0" applyBorder="0" applyAlignment="0" applyProtection="0"/>
    <xf numFmtId="0" fontId="72" fillId="12" borderId="0" applyNumberFormat="0" applyBorder="0" applyAlignment="0" applyProtection="0"/>
    <xf numFmtId="0" fontId="73" fillId="13" borderId="26" applyNumberFormat="0" applyAlignment="0" applyProtection="0"/>
    <xf numFmtId="0" fontId="74" fillId="14" borderId="27" applyNumberFormat="0" applyAlignment="0" applyProtection="0"/>
    <xf numFmtId="0" fontId="75" fillId="14" borderId="26" applyNumberFormat="0" applyAlignment="0" applyProtection="0"/>
    <xf numFmtId="0" fontId="76" fillId="0" borderId="28" applyNumberFormat="0" applyFill="0" applyAlignment="0" applyProtection="0"/>
    <xf numFmtId="0" fontId="5" fillId="15" borderId="2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3" fillId="0" borderId="31" applyNumberFormat="0" applyFill="0" applyAlignment="0" applyProtection="0"/>
    <xf numFmtId="0" fontId="6"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79" fillId="0" borderId="0">
      <alignment horizontal="left" wrapText="1"/>
    </xf>
    <xf numFmtId="0" fontId="28" fillId="0" borderId="0">
      <alignment horizontal="left" wrapText="1"/>
    </xf>
    <xf numFmtId="44" fontId="28" fillId="0" borderId="0" applyFont="0" applyFill="0" applyBorder="0" applyAlignment="0" applyProtection="0">
      <alignment horizontal="left" wrapText="1"/>
    </xf>
    <xf numFmtId="0" fontId="80" fillId="0" borderId="0" applyNumberFormat="0" applyFill="0" applyBorder="0" applyAlignment="0" applyProtection="0">
      <alignment horizontal="left" wrapText="1"/>
    </xf>
    <xf numFmtId="9"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81" fillId="0" borderId="0" applyNumberFormat="0" applyFill="0" applyBorder="0" applyAlignment="0" applyProtection="0">
      <alignment vertical="top"/>
      <protection locked="0"/>
    </xf>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xf numFmtId="0" fontId="4" fillId="0" borderId="0"/>
    <xf numFmtId="0" fontId="62" fillId="41"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50" borderId="0" applyNumberFormat="0" applyBorder="0" applyAlignment="0" applyProtection="0"/>
    <xf numFmtId="0" fontId="82" fillId="51"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2" fillId="52" borderId="0" applyNumberFormat="0" applyBorder="0" applyAlignment="0" applyProtection="0"/>
    <xf numFmtId="0" fontId="82" fillId="53" borderId="0" applyNumberFormat="0" applyBorder="0" applyAlignment="0" applyProtection="0"/>
    <xf numFmtId="0" fontId="82" fillId="54" borderId="0" applyNumberFormat="0" applyBorder="0" applyAlignment="0" applyProtection="0"/>
    <xf numFmtId="0" fontId="82" fillId="55" borderId="0" applyNumberFormat="0" applyBorder="0" applyAlignment="0" applyProtection="0"/>
    <xf numFmtId="0" fontId="82" fillId="56" borderId="0" applyNumberFormat="0" applyBorder="0" applyAlignment="0" applyProtection="0"/>
    <xf numFmtId="0" fontId="82" fillId="57" borderId="0" applyNumberFormat="0" applyBorder="0" applyAlignment="0" applyProtection="0"/>
    <xf numFmtId="0" fontId="82" fillId="52" borderId="0" applyNumberFormat="0" applyBorder="0" applyAlignment="0" applyProtection="0"/>
    <xf numFmtId="0" fontId="82" fillId="53" borderId="0" applyNumberFormat="0" applyBorder="0" applyAlignment="0" applyProtection="0"/>
    <xf numFmtId="0" fontId="82" fillId="58" borderId="0" applyNumberFormat="0" applyBorder="0" applyAlignment="0" applyProtection="0"/>
    <xf numFmtId="0" fontId="83" fillId="42" borderId="0" applyNumberFormat="0" applyBorder="0" applyAlignment="0" applyProtection="0"/>
    <xf numFmtId="0" fontId="84" fillId="59" borderId="32" applyNumberFormat="0" applyAlignment="0" applyProtection="0"/>
    <xf numFmtId="0" fontId="85" fillId="60" borderId="33" applyNumberFormat="0" applyAlignment="0" applyProtection="0"/>
    <xf numFmtId="0" fontId="86" fillId="0" borderId="0" applyNumberFormat="0" applyFill="0" applyBorder="0" applyAlignment="0" applyProtection="0"/>
    <xf numFmtId="0" fontId="87" fillId="43" borderId="0" applyNumberFormat="0" applyBorder="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8" fillId="0" borderId="0" applyNumberFormat="0" applyFill="0" applyBorder="0" applyAlignment="0" applyProtection="0">
      <alignment vertical="top"/>
      <protection locked="0"/>
    </xf>
    <xf numFmtId="0" fontId="91" fillId="46" borderId="32" applyNumberFormat="0" applyAlignment="0" applyProtection="0"/>
    <xf numFmtId="0" fontId="92" fillId="0" borderId="37" applyNumberFormat="0" applyFill="0" applyAlignment="0" applyProtection="0"/>
    <xf numFmtId="0" fontId="93" fillId="61" borderId="0" applyNumberFormat="0" applyBorder="0" applyAlignment="0" applyProtection="0"/>
    <xf numFmtId="0" fontId="28" fillId="62" borderId="38" applyNumberFormat="0" applyFont="0" applyAlignment="0" applyProtection="0"/>
    <xf numFmtId="0" fontId="94" fillId="59" borderId="39" applyNumberFormat="0" applyAlignment="0" applyProtection="0"/>
    <xf numFmtId="0" fontId="95" fillId="0" borderId="0" applyNumberFormat="0" applyFill="0" applyBorder="0" applyAlignment="0" applyProtection="0"/>
    <xf numFmtId="0" fontId="96" fillId="0" borderId="40" applyNumberFormat="0" applyFill="0" applyAlignment="0" applyProtection="0"/>
    <xf numFmtId="0" fontId="97" fillId="0" borderId="0" applyNumberForma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 fillId="0" borderId="0"/>
    <xf numFmtId="0" fontId="28" fillId="0" borderId="0">
      <alignment horizontal="left" wrapText="1"/>
    </xf>
    <xf numFmtId="0" fontId="28" fillId="0" borderId="0">
      <alignment horizontal="left" wrapText="1"/>
    </xf>
    <xf numFmtId="0" fontId="80" fillId="0" borderId="0" applyNumberFormat="0" applyFill="0" applyBorder="0" applyAlignment="0" applyProtection="0">
      <alignment horizontal="left" wrapText="1"/>
    </xf>
    <xf numFmtId="9" fontId="28" fillId="0" borderId="0" applyFont="0" applyFill="0" applyBorder="0" applyAlignment="0" applyProtection="0"/>
    <xf numFmtId="9"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9" fontId="28" fillId="0" borderId="0" applyFont="0" applyFill="0" applyBorder="0" applyAlignment="0" applyProtection="0"/>
    <xf numFmtId="0" fontId="28" fillId="0" borderId="0"/>
    <xf numFmtId="0" fontId="28" fillId="0" borderId="0"/>
    <xf numFmtId="169" fontId="28" fillId="0" borderId="0" applyFont="0" applyFill="0" applyBorder="0" applyAlignment="0" applyProtection="0"/>
    <xf numFmtId="168"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99" fillId="0" borderId="0" applyNumberFormat="0" applyFill="0" applyBorder="0" applyAlignment="0" applyProtection="0"/>
    <xf numFmtId="0" fontId="4" fillId="0" borderId="0"/>
    <xf numFmtId="43" fontId="4" fillId="0" borderId="0" applyFont="0" applyFill="0" applyBorder="0" applyAlignment="0" applyProtection="0"/>
    <xf numFmtId="0" fontId="4" fillId="16" borderId="30" applyNumberFormat="0" applyFont="0" applyAlignment="0" applyProtection="0"/>
    <xf numFmtId="0" fontId="28" fillId="0" borderId="0"/>
    <xf numFmtId="0" fontId="28"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4" fillId="0" borderId="0"/>
    <xf numFmtId="0" fontId="4" fillId="0" borderId="0"/>
    <xf numFmtId="0" fontId="4" fillId="0" borderId="0"/>
    <xf numFmtId="0" fontId="28" fillId="0" borderId="0">
      <alignment horizontal="left" wrapText="1"/>
    </xf>
    <xf numFmtId="0" fontId="28" fillId="0" borderId="0">
      <alignment horizontal="left" wrapText="1"/>
    </xf>
    <xf numFmtId="0" fontId="28" fillId="0" borderId="0"/>
  </cellStyleXfs>
  <cellXfs count="3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50" fillId="8" borderId="0" xfId="0" applyFont="1" applyFill="1" applyBorder="1" applyAlignment="1">
      <alignment vertical="center"/>
    </xf>
    <xf numFmtId="4" fontId="48" fillId="4" borderId="20" xfId="0" applyNumberFormat="1" applyFont="1" applyFill="1" applyBorder="1" applyAlignment="1">
      <alignment horizontal="right" vertical="center"/>
    </xf>
    <xf numFmtId="10" fontId="48" fillId="4" borderId="0" xfId="11" applyNumberFormat="1" applyFont="1" applyFill="1" applyAlignment="1">
      <alignment horizontal="right" vertical="center"/>
    </xf>
    <xf numFmtId="4" fontId="49" fillId="4" borderId="0" xfId="0" applyNumberFormat="1" applyFont="1" applyFill="1" applyBorder="1" applyAlignment="1">
      <alignment horizontal="right" vertical="center"/>
    </xf>
    <xf numFmtId="4" fontId="48" fillId="4" borderId="0" xfId="0" applyNumberFormat="1" applyFont="1" applyFill="1" applyBorder="1" applyAlignment="1">
      <alignment horizontal="right" vertical="center"/>
    </xf>
    <xf numFmtId="0" fontId="47" fillId="4" borderId="0" xfId="0" applyFont="1" applyFill="1" applyAlignment="1">
      <alignment vertical="center"/>
    </xf>
    <xf numFmtId="0" fontId="66" fillId="4" borderId="0" xfId="0" applyFont="1" applyFill="1" applyAlignment="1">
      <alignment horizontal="left" vertical="center"/>
    </xf>
    <xf numFmtId="3" fontId="65" fillId="4" borderId="0" xfId="0" applyNumberFormat="1" applyFont="1" applyFill="1" applyAlignment="1">
      <alignment horizontal="left" vertical="center"/>
    </xf>
    <xf numFmtId="0" fontId="65" fillId="4" borderId="0" xfId="0" applyFont="1" applyFill="1" applyAlignment="1">
      <alignment horizontal="left" vertical="center"/>
    </xf>
    <xf numFmtId="14" fontId="47" fillId="4" borderId="0" xfId="0" applyNumberFormat="1" applyFont="1" applyFill="1" applyAlignment="1">
      <alignment vertical="center"/>
    </xf>
    <xf numFmtId="0" fontId="64" fillId="4" borderId="0" xfId="16" applyFont="1" applyFill="1" applyAlignment="1">
      <alignment vertical="center"/>
    </xf>
    <xf numFmtId="0" fontId="46" fillId="4" borderId="0" xfId="0" applyFont="1" applyFill="1" applyAlignment="1">
      <alignment horizontal="left" vertical="center"/>
    </xf>
    <xf numFmtId="0" fontId="46" fillId="4" borderId="0" xfId="0" applyFont="1" applyFill="1" applyAlignment="1">
      <alignment vertical="center"/>
    </xf>
    <xf numFmtId="0" fontId="48" fillId="4" borderId="0" xfId="0" applyFont="1" applyFill="1" applyAlignment="1">
      <alignment horizontal="right" vertical="center"/>
    </xf>
    <xf numFmtId="14" fontId="49" fillId="4" borderId="0" xfId="0" applyNumberFormat="1" applyFont="1" applyFill="1" applyBorder="1" applyAlignment="1">
      <alignment horizontal="center" vertical="center"/>
    </xf>
    <xf numFmtId="0" fontId="48" fillId="4" borderId="0" xfId="0" applyFont="1" applyFill="1" applyAlignment="1">
      <alignment horizontal="center" vertical="center"/>
    </xf>
    <xf numFmtId="4" fontId="49" fillId="4" borderId="20" xfId="0" applyNumberFormat="1" applyFont="1" applyFill="1" applyBorder="1" applyAlignment="1">
      <alignment horizontal="center" vertical="center"/>
    </xf>
    <xf numFmtId="3" fontId="49" fillId="4" borderId="20" xfId="0" applyNumberFormat="1" applyFont="1" applyFill="1" applyBorder="1" applyAlignment="1">
      <alignment horizontal="right" vertical="center"/>
    </xf>
    <xf numFmtId="2" fontId="49" fillId="4" borderId="21" xfId="0" applyNumberFormat="1" applyFont="1" applyFill="1" applyBorder="1" applyAlignment="1">
      <alignment horizontal="center" vertical="center"/>
    </xf>
    <xf numFmtId="3" fontId="49" fillId="4" borderId="21" xfId="0" applyNumberFormat="1" applyFont="1" applyFill="1" applyBorder="1" applyAlignment="1">
      <alignment horizontal="right" vertical="center"/>
    </xf>
    <xf numFmtId="14" fontId="48" fillId="4" borderId="0" xfId="0" applyNumberFormat="1" applyFont="1" applyFill="1" applyAlignment="1">
      <alignment horizontal="center" vertical="center"/>
    </xf>
    <xf numFmtId="2" fontId="48" fillId="4" borderId="0" xfId="0" applyNumberFormat="1" applyFont="1" applyFill="1" applyAlignment="1">
      <alignment horizontal="center" vertical="center"/>
    </xf>
    <xf numFmtId="3" fontId="48" fillId="4" borderId="0" xfId="0" applyNumberFormat="1" applyFont="1" applyFill="1" applyAlignment="1">
      <alignment horizontal="right" vertical="center"/>
    </xf>
    <xf numFmtId="14" fontId="48" fillId="4" borderId="0" xfId="0" applyNumberFormat="1" applyFont="1" applyFill="1" applyBorder="1" applyAlignment="1">
      <alignment horizontal="center" vertical="center"/>
    </xf>
    <xf numFmtId="2" fontId="48" fillId="4" borderId="0" xfId="0" applyNumberFormat="1" applyFont="1" applyFill="1" applyBorder="1" applyAlignment="1">
      <alignment horizontal="center" vertical="center"/>
    </xf>
    <xf numFmtId="2" fontId="48" fillId="4" borderId="21" xfId="0" applyNumberFormat="1" applyFont="1" applyFill="1" applyBorder="1" applyAlignment="1">
      <alignment horizontal="center" vertical="center"/>
    </xf>
    <xf numFmtId="10" fontId="49" fillId="4" borderId="21" xfId="11" applyNumberFormat="1" applyFont="1" applyFill="1" applyBorder="1" applyAlignment="1">
      <alignment horizontal="right" vertical="center"/>
    </xf>
    <xf numFmtId="4" fontId="48" fillId="4" borderId="0" xfId="0" applyNumberFormat="1" applyFont="1" applyFill="1" applyAlignment="1">
      <alignment horizontal="right" vertical="center"/>
    </xf>
    <xf numFmtId="14" fontId="54" fillId="4" borderId="0" xfId="0" applyNumberFormat="1" applyFont="1" applyFill="1" applyAlignment="1">
      <alignment horizontal="left" vertical="center" indent="1"/>
    </xf>
    <xf numFmtId="2" fontId="49" fillId="4" borderId="0" xfId="0" applyNumberFormat="1" applyFont="1" applyFill="1" applyAlignment="1">
      <alignment horizontal="center" vertical="center"/>
    </xf>
    <xf numFmtId="3" fontId="49" fillId="4" borderId="0" xfId="0" applyNumberFormat="1" applyFont="1" applyFill="1" applyAlignment="1">
      <alignment horizontal="right" vertical="center"/>
    </xf>
    <xf numFmtId="2" fontId="48" fillId="4" borderId="0" xfId="0" applyNumberFormat="1" applyFont="1" applyFill="1" applyAlignment="1">
      <alignment horizontal="right" vertical="center"/>
    </xf>
    <xf numFmtId="10" fontId="49" fillId="4" borderId="20" xfId="11" applyNumberFormat="1" applyFont="1" applyFill="1" applyBorder="1" applyAlignment="1">
      <alignment horizontal="right" vertical="center"/>
    </xf>
    <xf numFmtId="2" fontId="48" fillId="4" borderId="22" xfId="0" applyNumberFormat="1" applyFont="1" applyFill="1" applyBorder="1" applyAlignment="1">
      <alignment horizontal="right" vertical="center"/>
    </xf>
    <xf numFmtId="10" fontId="49" fillId="4" borderId="22" xfId="11" applyNumberFormat="1" applyFont="1" applyFill="1" applyBorder="1" applyAlignment="1">
      <alignment horizontal="right" vertical="center"/>
    </xf>
    <xf numFmtId="10" fontId="48" fillId="4" borderId="21" xfId="11" applyNumberFormat="1" applyFont="1" applyFill="1" applyBorder="1" applyAlignment="1">
      <alignment horizontal="right" vertical="center"/>
    </xf>
    <xf numFmtId="2" fontId="48" fillId="4" borderId="21" xfId="0" applyNumberFormat="1" applyFont="1" applyFill="1" applyBorder="1" applyAlignment="1">
      <alignment horizontal="right" vertical="center"/>
    </xf>
    <xf numFmtId="4" fontId="47" fillId="4" borderId="0" xfId="11" applyNumberFormat="1" applyFont="1" applyFill="1" applyBorder="1" applyAlignment="1">
      <alignment horizontal="right" vertical="center"/>
    </xf>
    <xf numFmtId="2" fontId="48" fillId="4" borderId="0" xfId="0" applyNumberFormat="1" applyFont="1" applyFill="1" applyBorder="1" applyAlignment="1">
      <alignment horizontal="right" vertical="center"/>
    </xf>
    <xf numFmtId="10" fontId="47" fillId="4" borderId="0" xfId="11" applyNumberFormat="1" applyFont="1" applyFill="1" applyAlignment="1">
      <alignment horizontal="right" vertical="center"/>
    </xf>
    <xf numFmtId="4" fontId="47" fillId="4" borderId="0" xfId="10" applyNumberFormat="1" applyFont="1" applyFill="1" applyAlignment="1">
      <alignment horizontal="right" vertical="center"/>
    </xf>
    <xf numFmtId="3" fontId="48" fillId="4" borderId="20" xfId="0" applyNumberFormat="1" applyFont="1" applyFill="1" applyBorder="1" applyAlignment="1">
      <alignment horizontal="right" vertical="center"/>
    </xf>
    <xf numFmtId="3" fontId="48" fillId="4" borderId="21" xfId="0" applyNumberFormat="1" applyFont="1" applyFill="1" applyBorder="1" applyAlignment="1">
      <alignment horizontal="right" vertical="center"/>
    </xf>
    <xf numFmtId="4" fontId="48" fillId="4" borderId="21" xfId="0" applyNumberFormat="1" applyFont="1" applyFill="1" applyBorder="1" applyAlignment="1">
      <alignment horizontal="right" vertical="center"/>
    </xf>
    <xf numFmtId="4" fontId="49" fillId="4" borderId="20" xfId="0" applyNumberFormat="1" applyFont="1" applyFill="1" applyBorder="1" applyAlignment="1">
      <alignment horizontal="right" vertical="center"/>
    </xf>
    <xf numFmtId="0" fontId="49" fillId="4" borderId="20" xfId="0" applyFont="1" applyFill="1" applyBorder="1" applyAlignment="1">
      <alignment horizontal="right" vertical="center"/>
    </xf>
    <xf numFmtId="2" fontId="49" fillId="4" borderId="21" xfId="0" applyNumberFormat="1" applyFont="1" applyFill="1" applyBorder="1" applyAlignment="1">
      <alignment horizontal="right" vertical="center"/>
    </xf>
    <xf numFmtId="3" fontId="48" fillId="4" borderId="0" xfId="0" applyNumberFormat="1" applyFont="1" applyFill="1" applyAlignment="1">
      <alignment vertical="center"/>
    </xf>
    <xf numFmtId="4" fontId="48" fillId="4" borderId="0" xfId="0" applyNumberFormat="1" applyFont="1" applyFill="1" applyAlignment="1">
      <alignment vertical="center"/>
    </xf>
    <xf numFmtId="14" fontId="48" fillId="4" borderId="20" xfId="0" applyNumberFormat="1" applyFont="1" applyFill="1" applyBorder="1" applyAlignment="1">
      <alignment horizontal="right" vertical="center"/>
    </xf>
    <xf numFmtId="0" fontId="49" fillId="4" borderId="0" xfId="0" applyFont="1" applyFill="1" applyBorder="1" applyAlignment="1">
      <alignment horizontal="right" vertical="center"/>
    </xf>
    <xf numFmtId="3" fontId="48" fillId="4" borderId="0" xfId="0" applyNumberFormat="1" applyFont="1" applyFill="1" applyBorder="1" applyAlignment="1">
      <alignment vertical="center"/>
    </xf>
    <xf numFmtId="3" fontId="49" fillId="4" borderId="0" xfId="0" applyNumberFormat="1" applyFont="1" applyFill="1" applyBorder="1" applyAlignment="1">
      <alignment horizontal="right" vertical="center"/>
    </xf>
    <xf numFmtId="10" fontId="49" fillId="4" borderId="0" xfId="11" applyNumberFormat="1" applyFont="1" applyFill="1" applyAlignment="1">
      <alignment vertical="center"/>
    </xf>
    <xf numFmtId="3" fontId="49" fillId="4" borderId="0" xfId="0" applyNumberFormat="1" applyFont="1" applyFill="1" applyAlignment="1">
      <alignment vertical="center"/>
    </xf>
    <xf numFmtId="10" fontId="49" fillId="4" borderId="0" xfId="11" applyNumberFormat="1" applyFont="1" applyFill="1" applyAlignment="1">
      <alignment horizontal="right" vertical="center"/>
    </xf>
    <xf numFmtId="10" fontId="49" fillId="4" borderId="0" xfId="0" applyNumberFormat="1" applyFont="1" applyFill="1" applyBorder="1" applyAlignment="1">
      <alignment horizontal="right" vertical="center"/>
    </xf>
    <xf numFmtId="0" fontId="48" fillId="4" borderId="0" xfId="0" applyFont="1" applyFill="1" applyAlignment="1">
      <alignment horizontal="left" vertical="center"/>
    </xf>
    <xf numFmtId="0" fontId="59" fillId="4" borderId="0" xfId="14" applyFont="1" applyFill="1" applyAlignment="1"/>
    <xf numFmtId="0" fontId="48" fillId="4" borderId="0" xfId="10" applyFont="1" applyFill="1" applyBorder="1" applyAlignment="1">
      <alignment horizontal="left" vertical="center"/>
    </xf>
    <xf numFmtId="0" fontId="48" fillId="4" borderId="0" xfId="10" applyFont="1" applyFill="1" applyAlignment="1">
      <alignment horizontal="center" vertical="center"/>
    </xf>
    <xf numFmtId="0" fontId="48" fillId="4" borderId="0" xfId="10" applyFont="1" applyFill="1" applyBorder="1" applyAlignment="1">
      <alignment horizontal="center" vertical="center"/>
    </xf>
    <xf numFmtId="1" fontId="48" fillId="4" borderId="0" xfId="11" applyNumberFormat="1" applyFont="1" applyFill="1" applyBorder="1" applyAlignment="1">
      <alignment horizontal="right" vertical="center"/>
    </xf>
    <xf numFmtId="3" fontId="48" fillId="4" borderId="0" xfId="11" applyNumberFormat="1" applyFont="1" applyFill="1" applyBorder="1" applyAlignment="1">
      <alignment horizontal="right" vertical="center"/>
    </xf>
    <xf numFmtId="10" fontId="48" fillId="4" borderId="0" xfId="11" applyNumberFormat="1" applyFont="1" applyFill="1" applyBorder="1" applyAlignment="1">
      <alignment horizontal="right" vertical="center"/>
    </xf>
    <xf numFmtId="3" fontId="49" fillId="4" borderId="20" xfId="0" applyNumberFormat="1" applyFont="1" applyFill="1" applyBorder="1" applyAlignment="1">
      <alignment horizontal="center" vertical="center"/>
    </xf>
    <xf numFmtId="3" fontId="49" fillId="4" borderId="20" xfId="0" quotePrefix="1" applyNumberFormat="1" applyFont="1" applyFill="1" applyBorder="1" applyAlignment="1">
      <alignment horizontal="center" vertical="center"/>
    </xf>
    <xf numFmtId="0" fontId="55" fillId="4" borderId="0" xfId="0" applyFont="1" applyFill="1" applyBorder="1" applyAlignment="1">
      <alignment horizontal="left" vertical="center"/>
    </xf>
    <xf numFmtId="0" fontId="64" fillId="4" borderId="0" xfId="16" applyFont="1" applyFill="1" applyAlignment="1">
      <alignment horizontal="center" vertical="center"/>
    </xf>
    <xf numFmtId="0" fontId="63" fillId="4" borderId="0" xfId="16" applyFont="1" applyFill="1" applyAlignment="1">
      <alignment horizontal="justify" vertical="center" wrapText="1"/>
    </xf>
    <xf numFmtId="0" fontId="47" fillId="4" borderId="0" xfId="16" applyFont="1" applyFill="1" applyAlignment="1">
      <alignment vertical="center"/>
    </xf>
    <xf numFmtId="0" fontId="47" fillId="0" borderId="0" xfId="0" applyFont="1" applyAlignment="1">
      <alignment vertical="center"/>
    </xf>
    <xf numFmtId="0" fontId="64" fillId="9" borderId="0" xfId="16" applyFont="1" applyFill="1" applyAlignment="1">
      <alignment horizontal="center" vertical="center"/>
    </xf>
    <xf numFmtId="0" fontId="64" fillId="9" borderId="0" xfId="16" applyFont="1" applyFill="1" applyAlignment="1">
      <alignment vertical="center"/>
    </xf>
    <xf numFmtId="0" fontId="47" fillId="0" borderId="0" xfId="0" applyFont="1" applyAlignment="1">
      <alignment horizontal="center" vertical="center"/>
    </xf>
    <xf numFmtId="0" fontId="49" fillId="4" borderId="20" xfId="0" applyFont="1" applyFill="1" applyBorder="1" applyAlignment="1">
      <alignment horizontal="left" vertical="center"/>
    </xf>
    <xf numFmtId="0" fontId="49" fillId="4" borderId="22" xfId="0" applyFont="1" applyFill="1" applyBorder="1" applyAlignment="1">
      <alignment horizontal="left" vertical="center"/>
    </xf>
    <xf numFmtId="0" fontId="49" fillId="4" borderId="21" xfId="0" applyFont="1" applyFill="1" applyBorder="1" applyAlignment="1">
      <alignment horizontal="left" vertical="center"/>
    </xf>
    <xf numFmtId="0" fontId="49" fillId="4" borderId="21" xfId="0" applyFont="1" applyFill="1" applyBorder="1" applyAlignment="1">
      <alignment vertical="center"/>
    </xf>
    <xf numFmtId="0" fontId="48" fillId="4" borderId="0" xfId="0" applyFont="1" applyFill="1" applyAlignment="1">
      <alignment horizontal="left" vertical="center" indent="1"/>
    </xf>
    <xf numFmtId="0" fontId="48" fillId="4" borderId="0" xfId="0" applyFont="1" applyFill="1" applyBorder="1" applyAlignment="1">
      <alignment horizontal="left" vertical="center" indent="1"/>
    </xf>
    <xf numFmtId="0" fontId="48" fillId="4" borderId="20" xfId="0" applyFont="1" applyFill="1" applyBorder="1" applyAlignment="1">
      <alignment vertical="center"/>
    </xf>
    <xf numFmtId="0" fontId="48" fillId="4" borderId="20" xfId="0" applyFont="1" applyFill="1" applyBorder="1" applyAlignment="1">
      <alignment horizontal="center" vertical="center"/>
    </xf>
    <xf numFmtId="0" fontId="49" fillId="4" borderId="20" xfId="0" applyFont="1" applyFill="1" applyBorder="1" applyAlignment="1">
      <alignment vertical="center"/>
    </xf>
    <xf numFmtId="0" fontId="49" fillId="4" borderId="0" xfId="0" applyFont="1" applyFill="1" applyAlignment="1">
      <alignment horizontal="left" vertical="center"/>
    </xf>
    <xf numFmtId="0" fontId="49" fillId="4" borderId="0" xfId="0" applyFont="1" applyFill="1" applyBorder="1" applyAlignment="1">
      <alignment vertical="center"/>
    </xf>
    <xf numFmtId="0" fontId="48" fillId="4" borderId="0" xfId="0" applyFont="1" applyFill="1" applyAlignment="1">
      <alignment vertical="center"/>
    </xf>
    <xf numFmtId="0" fontId="48" fillId="4" borderId="20" xfId="0" applyFont="1" applyFill="1" applyBorder="1" applyAlignment="1">
      <alignment horizontal="left" vertical="center"/>
    </xf>
    <xf numFmtId="0" fontId="56" fillId="4" borderId="21" xfId="0" applyFont="1" applyFill="1" applyBorder="1" applyAlignment="1">
      <alignment horizontal="center" vertical="center"/>
    </xf>
    <xf numFmtId="0" fontId="49" fillId="4" borderId="0" xfId="0" applyFont="1" applyFill="1" applyBorder="1" applyAlignment="1">
      <alignment horizontal="left" vertical="center"/>
    </xf>
    <xf numFmtId="0" fontId="50" fillId="8" borderId="0" xfId="0" applyFont="1" applyFill="1" applyBorder="1" applyAlignment="1">
      <alignment horizontal="center" vertical="center"/>
    </xf>
    <xf numFmtId="0" fontId="48" fillId="4" borderId="0" xfId="0" applyFont="1" applyFill="1" applyBorder="1" applyAlignment="1">
      <alignment vertical="center"/>
    </xf>
    <xf numFmtId="0" fontId="48" fillId="4" borderId="0" xfId="0" applyFont="1" applyFill="1" applyBorder="1" applyAlignment="1">
      <alignment horizontal="center" vertical="center"/>
    </xf>
    <xf numFmtId="0" fontId="48" fillId="4" borderId="0" xfId="0" applyFont="1" applyFill="1" applyBorder="1" applyAlignment="1">
      <alignment horizontal="left" vertical="center"/>
    </xf>
    <xf numFmtId="0" fontId="48" fillId="4" borderId="0" xfId="0" applyFont="1" applyFill="1" applyBorder="1" applyAlignment="1">
      <alignment horizontal="right" vertical="center"/>
    </xf>
    <xf numFmtId="0" fontId="48" fillId="4" borderId="0" xfId="15" applyFont="1" applyFill="1" applyBorder="1" applyAlignment="1">
      <alignment horizontal="left" vertical="center"/>
    </xf>
    <xf numFmtId="0" fontId="49" fillId="4" borderId="21" xfId="0" applyFont="1" applyFill="1" applyBorder="1" applyAlignment="1">
      <alignment horizontal="center" vertical="center"/>
    </xf>
    <xf numFmtId="0" fontId="49" fillId="4" borderId="0" xfId="0" applyFont="1" applyFill="1" applyBorder="1" applyAlignment="1">
      <alignment horizontal="center" vertical="center"/>
    </xf>
    <xf numFmtId="3" fontId="48" fillId="4" borderId="0" xfId="0" applyNumberFormat="1" applyFont="1" applyFill="1" applyBorder="1" applyAlignment="1">
      <alignment horizontal="right" vertical="center"/>
    </xf>
    <xf numFmtId="1" fontId="48" fillId="4" borderId="0" xfId="60" applyNumberFormat="1" applyFont="1" applyFill="1" applyBorder="1" applyAlignment="1">
      <alignment horizontal="right" vertical="center"/>
    </xf>
    <xf numFmtId="3" fontId="48" fillId="4" borderId="20" xfId="11" applyNumberFormat="1" applyFont="1" applyFill="1" applyBorder="1" applyAlignment="1">
      <alignment horizontal="right" vertical="center"/>
    </xf>
    <xf numFmtId="0" fontId="64" fillId="9" borderId="0" xfId="16" applyFont="1" applyFill="1" applyAlignment="1">
      <alignment vertical="center"/>
    </xf>
    <xf numFmtId="0" fontId="63" fillId="9" borderId="0" xfId="16" applyFont="1" applyFill="1" applyAlignment="1">
      <alignment horizontal="justify" vertical="center" wrapText="1"/>
    </xf>
    <xf numFmtId="0" fontId="47" fillId="9" borderId="0" xfId="16" applyFont="1" applyFill="1" applyAlignment="1">
      <alignment vertical="center"/>
    </xf>
    <xf numFmtId="10" fontId="48" fillId="4" borderId="0" xfId="11" applyNumberFormat="1" applyFont="1" applyFill="1" applyAlignment="1">
      <alignment horizontal="right" vertical="center"/>
    </xf>
    <xf numFmtId="3" fontId="48" fillId="4" borderId="0" xfId="9" applyNumberFormat="1" applyFont="1" applyFill="1" applyAlignment="1">
      <alignment vertical="center"/>
    </xf>
    <xf numFmtId="3" fontId="48" fillId="4" borderId="0" xfId="9" applyNumberFormat="1" applyFont="1" applyFill="1" applyBorder="1" applyAlignment="1">
      <alignment horizontal="right" vertical="center"/>
    </xf>
    <xf numFmtId="3" fontId="48" fillId="4" borderId="0" xfId="9" applyNumberFormat="1" applyFont="1" applyFill="1" applyAlignment="1">
      <alignment horizontal="right" vertical="center"/>
    </xf>
    <xf numFmtId="3" fontId="48" fillId="4" borderId="20" xfId="13" applyNumberFormat="1" applyFont="1" applyFill="1" applyBorder="1" applyAlignment="1">
      <alignment vertical="center"/>
    </xf>
    <xf numFmtId="10" fontId="48" fillId="4" borderId="20" xfId="11" applyNumberFormat="1" applyFont="1" applyFill="1" applyBorder="1" applyAlignment="1">
      <alignment horizontal="right" vertical="center"/>
    </xf>
    <xf numFmtId="3" fontId="48" fillId="4" borderId="0" xfId="12" applyNumberFormat="1" applyFont="1" applyFill="1" applyAlignment="1">
      <alignment vertical="center"/>
    </xf>
    <xf numFmtId="3" fontId="48" fillId="4" borderId="0" xfId="12" applyNumberFormat="1" applyFont="1" applyFill="1" applyBorder="1" applyAlignment="1">
      <alignment horizontal="right" vertical="center"/>
    </xf>
    <xf numFmtId="3" fontId="48" fillId="4" borderId="20" xfId="13" applyNumberFormat="1" applyFont="1" applyFill="1" applyBorder="1" applyAlignment="1">
      <alignment horizontal="right" vertical="center"/>
    </xf>
    <xf numFmtId="10" fontId="48" fillId="4" borderId="0" xfId="11" applyNumberFormat="1" applyFont="1" applyFill="1" applyAlignment="1">
      <alignment vertical="center"/>
    </xf>
    <xf numFmtId="3" fontId="48" fillId="4" borderId="0" xfId="14" applyNumberFormat="1" applyFont="1" applyFill="1" applyBorder="1" applyAlignment="1">
      <alignment horizontal="right" vertical="center"/>
    </xf>
    <xf numFmtId="0" fontId="50" fillId="8" borderId="0" xfId="56" applyFont="1" applyFill="1" applyBorder="1" applyAlignment="1">
      <alignment vertical="center"/>
    </xf>
    <xf numFmtId="0" fontId="50" fillId="8" borderId="0" xfId="56" applyFont="1" applyFill="1" applyBorder="1" applyAlignment="1">
      <alignment horizontal="center" vertical="center"/>
    </xf>
    <xf numFmtId="0" fontId="49" fillId="9" borderId="21" xfId="14" applyFont="1" applyFill="1" applyBorder="1" applyAlignment="1">
      <alignment vertical="center"/>
    </xf>
    <xf numFmtId="3" fontId="48" fillId="4" borderId="20" xfId="13" applyNumberFormat="1" applyFont="1" applyFill="1" applyBorder="1" applyAlignment="1">
      <alignment vertical="center"/>
    </xf>
    <xf numFmtId="0" fontId="49" fillId="9" borderId="21" xfId="14" applyFont="1" applyFill="1" applyBorder="1" applyAlignment="1">
      <alignment horizontal="left" vertical="center"/>
    </xf>
    <xf numFmtId="0" fontId="49" fillId="9" borderId="21" xfId="14" applyFont="1" applyFill="1" applyBorder="1" applyAlignment="1">
      <alignment horizontal="left" vertical="center"/>
    </xf>
    <xf numFmtId="0" fontId="64" fillId="9" borderId="0" xfId="16" applyFont="1" applyFill="1" applyAlignment="1">
      <alignment vertical="center"/>
    </xf>
    <xf numFmtId="0" fontId="63" fillId="9" borderId="0" xfId="16" applyFont="1" applyFill="1" applyAlignment="1">
      <alignment horizontal="justify" vertical="center" wrapText="1"/>
    </xf>
    <xf numFmtId="0" fontId="47" fillId="9" borderId="0" xfId="16" applyFont="1" applyFill="1" applyAlignment="1">
      <alignment vertical="center"/>
    </xf>
    <xf numFmtId="0" fontId="49" fillId="4" borderId="0" xfId="14" applyFont="1" applyFill="1" applyBorder="1" applyAlignment="1">
      <alignment vertical="center"/>
    </xf>
    <xf numFmtId="0" fontId="14" fillId="0" borderId="0" xfId="2"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55" fillId="0" borderId="21" xfId="14" applyFont="1" applyBorder="1" applyAlignment="1">
      <alignment horizontal="left" vertical="center"/>
    </xf>
    <xf numFmtId="0" fontId="55" fillId="0" borderId="21" xfId="14" applyFont="1" applyBorder="1" applyAlignment="1">
      <alignment vertical="center"/>
    </xf>
    <xf numFmtId="0" fontId="56" fillId="9" borderId="21" xfId="14" applyFont="1" applyFill="1" applyBorder="1" applyAlignment="1">
      <alignment horizontal="left" vertical="center"/>
    </xf>
    <xf numFmtId="0" fontId="60" fillId="9" borderId="21" xfId="14" applyFont="1" applyFill="1" applyBorder="1" applyAlignment="1">
      <alignment horizontal="left" vertical="center"/>
    </xf>
    <xf numFmtId="0" fontId="61" fillId="4" borderId="0" xfId="2" applyFont="1" applyFill="1" applyBorder="1" applyAlignment="1">
      <alignment horizontal="right" vertical="center"/>
    </xf>
    <xf numFmtId="0" fontId="14" fillId="4" borderId="0" xfId="2" applyFill="1" applyBorder="1" applyAlignment="1">
      <alignment horizontal="right" vertical="center"/>
    </xf>
    <xf numFmtId="0" fontId="48" fillId="4" borderId="0" xfId="14" applyFont="1" applyFill="1" applyAlignment="1">
      <alignment horizontal="left" vertical="center" wrapText="1"/>
    </xf>
    <xf numFmtId="0" fontId="49" fillId="4" borderId="0" xfId="14" applyFont="1" applyFill="1" applyBorder="1" applyAlignment="1">
      <alignment horizontal="left" vertical="center"/>
    </xf>
    <xf numFmtId="0" fontId="49" fillId="9" borderId="21" xfId="56" applyFont="1" applyFill="1" applyBorder="1" applyAlignment="1">
      <alignment vertical="center"/>
    </xf>
    <xf numFmtId="0" fontId="55" fillId="0" borderId="21" xfId="56" applyFont="1" applyBorder="1" applyAlignment="1">
      <alignment vertical="center"/>
    </xf>
    <xf numFmtId="0" fontId="48" fillId="4" borderId="0" xfId="56" applyFont="1" applyFill="1" applyAlignment="1">
      <alignment vertical="center"/>
    </xf>
    <xf numFmtId="0" fontId="49" fillId="9" borderId="21" xfId="14" applyFont="1" applyFill="1" applyBorder="1" applyAlignment="1">
      <alignment horizontal="right" vertical="center"/>
    </xf>
    <xf numFmtId="0" fontId="65" fillId="4" borderId="0" xfId="0" applyFont="1" applyFill="1" applyAlignment="1">
      <alignment horizontal="left" vertical="center"/>
    </xf>
    <xf numFmtId="0" fontId="49" fillId="4" borderId="21" xfId="0" applyFont="1" applyFill="1" applyBorder="1" applyAlignment="1">
      <alignment horizontal="center" vertical="center"/>
    </xf>
    <xf numFmtId="0" fontId="49" fillId="4" borderId="0" xfId="0" applyFont="1" applyFill="1" applyBorder="1" applyAlignment="1">
      <alignment horizontal="center" vertical="center"/>
    </xf>
    <xf numFmtId="0" fontId="49" fillId="4" borderId="21" xfId="0" applyFont="1" applyFill="1" applyBorder="1" applyAlignment="1">
      <alignment horizontal="right" vertical="center" wrapText="1"/>
    </xf>
    <xf numFmtId="0" fontId="49" fillId="4" borderId="0" xfId="0" applyFont="1" applyFill="1" applyBorder="1" applyAlignment="1">
      <alignment horizontal="right" vertical="center" wrapText="1"/>
    </xf>
    <xf numFmtId="0" fontId="48" fillId="4" borderId="20" xfId="56" applyFont="1" applyFill="1" applyBorder="1" applyAlignment="1">
      <alignment horizontal="left" vertical="center"/>
    </xf>
    <xf numFmtId="0" fontId="44" fillId="0" borderId="0" xfId="0" applyFont="1" applyFill="1" applyBorder="1" applyAlignment="1">
      <alignment horizontal="left" vertical="center" wrapText="1"/>
    </xf>
  </cellXfs>
  <cellStyles count="211">
    <cellStyle name=" 1" xfId="57"/>
    <cellStyle name=" 1 2" xfId="129"/>
    <cellStyle name="20% - Accent1" xfId="33" builtinId="30" customBuiltin="1"/>
    <cellStyle name="20% - Accent1 2" xfId="83"/>
    <cellStyle name="20% - Accent2" xfId="37" builtinId="34" customBuiltin="1"/>
    <cellStyle name="20% - Accent2 2" xfId="84"/>
    <cellStyle name="20% - Accent3" xfId="41" builtinId="38" customBuiltin="1"/>
    <cellStyle name="20% - Accent3 2" xfId="85"/>
    <cellStyle name="20% - Accent4" xfId="45" builtinId="42" customBuiltin="1"/>
    <cellStyle name="20% - Accent4 2" xfId="86"/>
    <cellStyle name="20% - Accent5" xfId="49" builtinId="46" customBuiltin="1"/>
    <cellStyle name="20% - Accent5 2" xfId="87"/>
    <cellStyle name="20% - Accent6" xfId="53" builtinId="50" customBuiltin="1"/>
    <cellStyle name="20% - Accent6 2" xfId="88"/>
    <cellStyle name="40% - Accent1" xfId="34" builtinId="31" customBuiltin="1"/>
    <cellStyle name="40% - Accent1 2" xfId="89"/>
    <cellStyle name="40% - Accent2" xfId="38" builtinId="35" customBuiltin="1"/>
    <cellStyle name="40% - Accent2 2" xfId="90"/>
    <cellStyle name="40% - Accent3" xfId="42" builtinId="39" customBuiltin="1"/>
    <cellStyle name="40% - Accent3 2" xfId="91"/>
    <cellStyle name="40% - Accent4" xfId="46" builtinId="43" customBuiltin="1"/>
    <cellStyle name="40% - Accent4 2" xfId="92"/>
    <cellStyle name="40% - Accent5" xfId="50" builtinId="47" customBuiltin="1"/>
    <cellStyle name="40% - Accent5 2" xfId="93"/>
    <cellStyle name="40% - Accent6" xfId="54" builtinId="51" customBuiltin="1"/>
    <cellStyle name="40% - Accent6 2" xfId="94"/>
    <cellStyle name="60% - Accent1" xfId="35" builtinId="32" customBuiltin="1"/>
    <cellStyle name="60% - Accent1 2" xfId="95"/>
    <cellStyle name="60% - Accent2" xfId="39" builtinId="36" customBuiltin="1"/>
    <cellStyle name="60% - Accent2 2" xfId="96"/>
    <cellStyle name="60% - Accent3" xfId="43" builtinId="40" customBuiltin="1"/>
    <cellStyle name="60% - Accent3 2" xfId="97"/>
    <cellStyle name="60% - Accent4" xfId="47" builtinId="44" customBuiltin="1"/>
    <cellStyle name="60% - Accent4 2" xfId="98"/>
    <cellStyle name="60% - Accent5" xfId="51" builtinId="48" customBuiltin="1"/>
    <cellStyle name="60% - Accent5 2" xfId="99"/>
    <cellStyle name="60% - Accent6" xfId="55" builtinId="52" customBuiltin="1"/>
    <cellStyle name="60% - Accent6 2" xfId="100"/>
    <cellStyle name="Accent1" xfId="32" builtinId="29" customBuiltin="1"/>
    <cellStyle name="Accent1 2" xfId="101"/>
    <cellStyle name="Accent2" xfId="36" builtinId="33" customBuiltin="1"/>
    <cellStyle name="Accent2 2" xfId="102"/>
    <cellStyle name="Accent3" xfId="40" builtinId="37" customBuiltin="1"/>
    <cellStyle name="Accent3 2" xfId="103"/>
    <cellStyle name="Accent4" xfId="44" builtinId="41" customBuiltin="1"/>
    <cellStyle name="Accent4 2" xfId="104"/>
    <cellStyle name="Accent5" xfId="48" builtinId="45" customBuiltin="1"/>
    <cellStyle name="Accent5 2" xfId="105"/>
    <cellStyle name="Accent6" xfId="52" builtinId="49" customBuiltin="1"/>
    <cellStyle name="Accent6 2" xfId="106"/>
    <cellStyle name="Bad" xfId="22" builtinId="27" customBuiltin="1"/>
    <cellStyle name="Bad 2" xfId="107"/>
    <cellStyle name="Calculation" xfId="26" builtinId="22" customBuiltin="1"/>
    <cellStyle name="Calculation 2" xfId="108"/>
    <cellStyle name="Check Cell" xfId="28" builtinId="23" customBuiltin="1"/>
    <cellStyle name="Check Cell 2" xfId="109"/>
    <cellStyle name="Comma 2" xfId="3"/>
    <cellStyle name="Comma 2 2" xfId="133"/>
    <cellStyle name="Comma 2 3" xfId="165"/>
    <cellStyle name="Comma 2 4" xfId="62"/>
    <cellStyle name="Comma 3" xfId="74"/>
    <cellStyle name="Comma 4" xfId="61"/>
    <cellStyle name="Comma 5" xfId="189"/>
    <cellStyle name="Euro" xfId="58"/>
    <cellStyle name="Euro 2" xfId="63"/>
    <cellStyle name="Euro 2 2" xfId="134"/>
    <cellStyle name="Euro 2 3" xfId="164"/>
    <cellStyle name="Explanatory Text" xfId="30" builtinId="53" customBuiltin="1"/>
    <cellStyle name="Explanatory Text 2" xfId="110"/>
    <cellStyle name="Good" xfId="21" builtinId="26" customBuiltin="1"/>
    <cellStyle name="Good 2" xfId="111"/>
    <cellStyle name="Heading 1" xfId="17" builtinId="16" customBuiltin="1"/>
    <cellStyle name="Heading 1 2" xfId="112"/>
    <cellStyle name="Heading 2" xfId="18" builtinId="17" customBuiltin="1"/>
    <cellStyle name="Heading 2 2" xfId="113"/>
    <cellStyle name="Heading 3" xfId="19" builtinId="18" customBuiltin="1"/>
    <cellStyle name="Heading 3 2" xfId="114"/>
    <cellStyle name="Heading 4" xfId="20" builtinId="19" customBuiltin="1"/>
    <cellStyle name="Heading 4 2" xfId="115"/>
    <cellStyle name="Hyperlink" xfId="2" builtinId="8"/>
    <cellStyle name="Hyperlink 2" xfId="64"/>
    <cellStyle name="Hyperlink 3" xfId="116"/>
    <cellStyle name="Hyperlink 4" xfId="130"/>
    <cellStyle name="Hyperlink 5" xfId="59"/>
    <cellStyle name="Input" xfId="24" builtinId="20" customBuiltin="1"/>
    <cellStyle name="Input 2" xfId="117"/>
    <cellStyle name="Linked Cell" xfId="27" builtinId="24" customBuiltin="1"/>
    <cellStyle name="Linked Cell 2" xfId="118"/>
    <cellStyle name="Neutral" xfId="23" builtinId="28" customBuiltin="1"/>
    <cellStyle name="Neutral 2" xfId="119"/>
    <cellStyle name="Normal" xfId="0" builtinId="0"/>
    <cellStyle name="Normal 10" xfId="72"/>
    <cellStyle name="Normal 10 2" xfId="143"/>
    <cellStyle name="Normal 10 3" xfId="152"/>
    <cellStyle name="Normal 11" xfId="75"/>
    <cellStyle name="Normal 11 2" xfId="145"/>
    <cellStyle name="Normal 11 3" xfId="172"/>
    <cellStyle name="Normal 12" xfId="76"/>
    <cellStyle name="Normal 12 2" xfId="146"/>
    <cellStyle name="Normal 12 3" xfId="171"/>
    <cellStyle name="Normal 13" xfId="77"/>
    <cellStyle name="Normal 13 2" xfId="147"/>
    <cellStyle name="Normal 13 3" xfId="170"/>
    <cellStyle name="Normal 14" xfId="78"/>
    <cellStyle name="Normal 14 2" xfId="148"/>
    <cellStyle name="Normal 14 3" xfId="169"/>
    <cellStyle name="Normal 15" xfId="80"/>
    <cellStyle name="Normal 15 2" xfId="149"/>
    <cellStyle name="Normal 15 3" xfId="168"/>
    <cellStyle name="Normal 16" xfId="81"/>
    <cellStyle name="Normal 16 2" xfId="150"/>
    <cellStyle name="Normal 16 3" xfId="167"/>
    <cellStyle name="Normal 17" xfId="14"/>
    <cellStyle name="Normal 18" xfId="128"/>
    <cellStyle name="Normal 18 2" xfId="175"/>
    <cellStyle name="Normal 18 3" xfId="194"/>
    <cellStyle name="Normal 19" xfId="154"/>
    <cellStyle name="Normal 19 2" xfId="177"/>
    <cellStyle name="Normal 19 3" xfId="13"/>
    <cellStyle name="Normal 2" xfId="4"/>
    <cellStyle name="Normal 2 2" xfId="65"/>
    <cellStyle name="Normal 20" xfId="156"/>
    <cellStyle name="Normal 20 2" xfId="179"/>
    <cellStyle name="Normal 20 3" xfId="201"/>
    <cellStyle name="Normal 21" xfId="157"/>
    <cellStyle name="Normal 21 2" xfId="181"/>
    <cellStyle name="Normal 21 3" xfId="202"/>
    <cellStyle name="Normal 22" xfId="9"/>
    <cellStyle name="Normal 22 2" xfId="180"/>
    <cellStyle name="Normal 22 3" xfId="12"/>
    <cellStyle name="Normal 23" xfId="158"/>
    <cellStyle name="Normal 23 2" xfId="182"/>
    <cellStyle name="Normal 23 3" xfId="203"/>
    <cellStyle name="Normal 24" xfId="155"/>
    <cellStyle name="Normal 24 2" xfId="178"/>
    <cellStyle name="Normal 24 3" xfId="200"/>
    <cellStyle name="Normal 25" xfId="159"/>
    <cellStyle name="Normal 25 2" xfId="183"/>
    <cellStyle name="Normal 25 3" xfId="204"/>
    <cellStyle name="Normal 26" xfId="184"/>
    <cellStyle name="Normal 26 2" xfId="186"/>
    <cellStyle name="Normal 26 3" xfId="208"/>
    <cellStyle name="Normal 27" xfId="185"/>
    <cellStyle name="Normal 27 2" xfId="209"/>
    <cellStyle name="Normal 28" xfId="188"/>
    <cellStyle name="Normal 29" xfId="191"/>
    <cellStyle name="Normal 3" xfId="5"/>
    <cellStyle name="Normal 3 2" xfId="135"/>
    <cellStyle name="Normal 3 3" xfId="153"/>
    <cellStyle name="Normal 30" xfId="192"/>
    <cellStyle name="Normal 31" xfId="199"/>
    <cellStyle name="Normal 32" xfId="198"/>
    <cellStyle name="Normal 33" xfId="210"/>
    <cellStyle name="Normal 34" xfId="56"/>
    <cellStyle name="Normal 4" xfId="6"/>
    <cellStyle name="Normal 4 2" xfId="73"/>
    <cellStyle name="Normal 4 2 2" xfId="144"/>
    <cellStyle name="Normal 4 2 2 2" xfId="206"/>
    <cellStyle name="Normal 4 2 3" xfId="196"/>
    <cellStyle name="Normal 4 3" xfId="82"/>
    <cellStyle name="Normal 4 3 2" xfId="151"/>
    <cellStyle name="Normal 4 3 2 2" xfId="207"/>
    <cellStyle name="Normal 4 3 3" xfId="197"/>
    <cellStyle name="Normal 4 4" xfId="136"/>
    <cellStyle name="Normal 4 4 2" xfId="176"/>
    <cellStyle name="Normal 4 4 3" xfId="195"/>
    <cellStyle name="Normal 4 5" xfId="127"/>
    <cellStyle name="Normal 4 5 2" xfId="205"/>
    <cellStyle name="Normal 4 6" xfId="173"/>
    <cellStyle name="Normal 4 7" xfId="193"/>
    <cellStyle name="Normal 5" xfId="66"/>
    <cellStyle name="Normal 5 2" xfId="137"/>
    <cellStyle name="Normal 5 3" xfId="166"/>
    <cellStyle name="Normal 6" xfId="67"/>
    <cellStyle name="Normal 6 2" xfId="138"/>
    <cellStyle name="Normal 6 3" xfId="163"/>
    <cellStyle name="Normal 7" xfId="7"/>
    <cellStyle name="Normal 7 2" xfId="139"/>
    <cellStyle name="Normal 7 3" xfId="174"/>
    <cellStyle name="Normal 7 4" xfId="68"/>
    <cellStyle name="Normal 8" xfId="69"/>
    <cellStyle name="Normal 8 2" xfId="140"/>
    <cellStyle name="Normal 8 3" xfId="160"/>
    <cellStyle name="Normal 9" xfId="71"/>
    <cellStyle name="Normal 9 2" xfId="142"/>
    <cellStyle name="Normal 9 3" xfId="162"/>
    <cellStyle name="Normal_Investor Report - Notes" xfId="16"/>
    <cellStyle name="Normal_Investor_Report_OH_base_campos_alt" xfId="10"/>
    <cellStyle name="Normal_Liquidity_Cushion_and_Swap_Collateral" xfId="15"/>
    <cellStyle name="Note 2" xfId="120"/>
    <cellStyle name="Note 3" xfId="190"/>
    <cellStyle name="Output" xfId="25" builtinId="21" customBuiltin="1"/>
    <cellStyle name="Output 2" xfId="121"/>
    <cellStyle name="Percent" xfId="1" builtinId="5"/>
    <cellStyle name="Percent 2" xfId="60"/>
    <cellStyle name="Percent 2 2" xfId="11"/>
    <cellStyle name="Percent 2 3" xfId="70"/>
    <cellStyle name="Percent 2 3 2" xfId="141"/>
    <cellStyle name="Percent 2 3 3" xfId="161"/>
    <cellStyle name="Percent 2 4" xfId="132"/>
    <cellStyle name="Percent 3" xfId="131"/>
    <cellStyle name="Percentagem 2" xfId="125"/>
    <cellStyle name="Percentagem 2 2" xfId="126"/>
    <cellStyle name="Standard 3" xfId="8"/>
    <cellStyle name="Style 1" xfId="79"/>
    <cellStyle name="Title 2" xfId="122"/>
    <cellStyle name="Title 3" xfId="187"/>
    <cellStyle name="Total" xfId="31" builtinId="25" customBuiltin="1"/>
    <cellStyle name="Total 2" xfId="123"/>
    <cellStyle name="Warning Text" xfId="29" builtinId="11" customBuiltin="1"/>
    <cellStyle name="Warning Text 2" xfId="124"/>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5" Type="http://schemas.openxmlformats.org/officeDocument/2006/relationships/customXml" Target="../customXml/item8.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7.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149</xdr:row>
      <xdr:rowOff>95250</xdr:rowOff>
    </xdr:from>
    <xdr:to>
      <xdr:col>7</xdr:col>
      <xdr:colOff>452354</xdr:colOff>
      <xdr:row>168</xdr:row>
      <xdr:rowOff>151940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28479750"/>
          <a:ext cx="8285714" cy="36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mailto:alda.pereira@cgd.pt" TargetMode="External"/><Relationship Id="rId4" Type="http://schemas.openxmlformats.org/officeDocument/2006/relationships/hyperlink" Target="https://www.cgd.pt/English/Investor-Relations/Debt-Issuances/Prospectus/Pages/CGD-Covered-Bonds.aspx"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scaleWithDoc="0"/>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X253"/>
  <sheetViews>
    <sheetView topLeftCell="A253" zoomScaleNormal="100" workbookViewId="0">
      <selection activeCell="J131" sqref="J131"/>
    </sheetView>
  </sheetViews>
  <sheetFormatPr defaultColWidth="9.140625" defaultRowHeight="15" customHeight="1" x14ac:dyDescent="0.25"/>
  <cols>
    <col min="1" max="1" width="0.5703125" style="283" customWidth="1"/>
    <col min="2" max="2" width="34.42578125" style="283" customWidth="1"/>
    <col min="3" max="3" width="15.28515625" style="283" customWidth="1"/>
    <col min="4" max="4" width="16.140625" style="283" customWidth="1"/>
    <col min="5" max="5" width="16" style="283" bestFit="1" customWidth="1"/>
    <col min="6" max="6" width="15.7109375" style="283" customWidth="1"/>
    <col min="7" max="7" width="16.140625" style="283" customWidth="1"/>
    <col min="8" max="8" width="17.28515625" style="286" customWidth="1"/>
    <col min="9" max="9" width="18" style="286" customWidth="1"/>
    <col min="10" max="10" width="12" style="220" customWidth="1"/>
    <col min="11" max="11" width="14.42578125" style="217" customWidth="1"/>
    <col min="12" max="24" width="9.140625" style="217"/>
    <col min="25" max="16384" width="9.140625" style="283"/>
  </cols>
  <sheetData>
    <row r="1" spans="2:10" s="217" customFormat="1" ht="15" customHeight="1" x14ac:dyDescent="0.25">
      <c r="B1" s="223"/>
      <c r="C1" s="223"/>
      <c r="D1" s="224"/>
      <c r="H1" s="225" t="s">
        <v>1809</v>
      </c>
      <c r="I1" s="226">
        <v>43555</v>
      </c>
      <c r="J1" s="220"/>
    </row>
    <row r="2" spans="2:10" s="217" customFormat="1" ht="15" customHeight="1" x14ac:dyDescent="0.25">
      <c r="H2" s="225" t="s">
        <v>1810</v>
      </c>
      <c r="I2" s="227" t="s">
        <v>1811</v>
      </c>
      <c r="J2" s="220"/>
    </row>
    <row r="3" spans="2:10" ht="15" customHeight="1" x14ac:dyDescent="0.25">
      <c r="B3" s="212" t="s">
        <v>1812</v>
      </c>
      <c r="C3" s="212"/>
      <c r="D3" s="302" t="s">
        <v>1813</v>
      </c>
      <c r="E3" s="302"/>
      <c r="F3" s="302"/>
      <c r="G3" s="302" t="s">
        <v>1814</v>
      </c>
      <c r="H3" s="302"/>
      <c r="I3" s="302"/>
    </row>
    <row r="4" spans="2:10" s="217" customFormat="1" ht="15" customHeight="1" x14ac:dyDescent="0.25">
      <c r="B4" s="303" t="s">
        <v>1815</v>
      </c>
      <c r="C4" s="303"/>
      <c r="D4" s="304" t="s">
        <v>2005</v>
      </c>
      <c r="E4" s="304"/>
      <c r="F4" s="304"/>
      <c r="G4" s="304" t="s">
        <v>1816</v>
      </c>
      <c r="H4" s="304"/>
      <c r="I4" s="304"/>
      <c r="J4" s="220"/>
    </row>
    <row r="5" spans="2:10" s="217" customFormat="1" ht="15" customHeight="1" x14ac:dyDescent="0.25">
      <c r="B5" s="303" t="s">
        <v>1783</v>
      </c>
      <c r="C5" s="303"/>
      <c r="D5" s="304" t="s">
        <v>2006</v>
      </c>
      <c r="E5" s="304"/>
      <c r="F5" s="304"/>
      <c r="G5" s="304" t="s">
        <v>2007</v>
      </c>
      <c r="H5" s="304"/>
      <c r="I5" s="304"/>
      <c r="J5" s="220"/>
    </row>
    <row r="6" spans="2:10" s="217" customFormat="1" ht="15" customHeight="1" thickBot="1" x14ac:dyDescent="0.3">
      <c r="B6" s="293" t="s">
        <v>633</v>
      </c>
      <c r="C6" s="293"/>
      <c r="D6" s="294" t="s">
        <v>2008</v>
      </c>
      <c r="E6" s="294"/>
      <c r="F6" s="294"/>
      <c r="G6" s="294" t="s">
        <v>2009</v>
      </c>
      <c r="H6" s="294"/>
      <c r="I6" s="294"/>
      <c r="J6" s="220"/>
    </row>
    <row r="7" spans="2:10" ht="15" customHeight="1" x14ac:dyDescent="0.25">
      <c r="B7" s="327" t="s">
        <v>1817</v>
      </c>
      <c r="C7" s="327"/>
      <c r="D7" s="328" t="s">
        <v>1818</v>
      </c>
      <c r="E7" s="328" t="s">
        <v>1819</v>
      </c>
      <c r="F7" s="328" t="s">
        <v>1820</v>
      </c>
      <c r="G7" s="328" t="s">
        <v>1821</v>
      </c>
      <c r="H7" s="328" t="s">
        <v>1822</v>
      </c>
      <c r="I7" s="328" t="s">
        <v>1823</v>
      </c>
      <c r="J7" s="218"/>
    </row>
    <row r="8" spans="2:10" s="217" customFormat="1" ht="15" customHeight="1" thickBot="1" x14ac:dyDescent="0.3">
      <c r="B8" s="295" t="s">
        <v>1824</v>
      </c>
      <c r="C8" s="295"/>
      <c r="D8" s="295"/>
      <c r="E8" s="295"/>
      <c r="F8" s="295"/>
      <c r="G8" s="295"/>
      <c r="H8" s="228">
        <v>4.5843444227005872</v>
      </c>
      <c r="I8" s="229">
        <v>5250000000</v>
      </c>
      <c r="J8" s="220"/>
    </row>
    <row r="9" spans="2:10" s="217" customFormat="1" ht="15" customHeight="1" x14ac:dyDescent="0.25">
      <c r="B9" s="290" t="s">
        <v>1825</v>
      </c>
      <c r="C9" s="290"/>
      <c r="D9" s="290"/>
      <c r="E9" s="290"/>
      <c r="F9" s="290"/>
      <c r="G9" s="290"/>
      <c r="H9" s="230"/>
      <c r="I9" s="231"/>
      <c r="J9" s="220"/>
    </row>
    <row r="10" spans="2:10" s="217" customFormat="1" ht="15" customHeight="1" x14ac:dyDescent="0.25">
      <c r="B10" s="291" t="s">
        <v>1827</v>
      </c>
      <c r="C10" s="291"/>
      <c r="D10" s="232">
        <v>40205</v>
      </c>
      <c r="E10" s="227" t="s">
        <v>1826</v>
      </c>
      <c r="F10" s="232">
        <v>43857</v>
      </c>
      <c r="G10" s="232">
        <v>44223</v>
      </c>
      <c r="H10" s="233">
        <v>0.82739726027397265</v>
      </c>
      <c r="I10" s="234">
        <v>1000000000</v>
      </c>
      <c r="J10" s="220"/>
    </row>
    <row r="11" spans="2:10" s="217" customFormat="1" ht="15" customHeight="1" x14ac:dyDescent="0.25">
      <c r="B11" s="291" t="s">
        <v>1828</v>
      </c>
      <c r="C11" s="291"/>
      <c r="D11" s="232">
        <v>42031</v>
      </c>
      <c r="E11" s="227" t="s">
        <v>1826</v>
      </c>
      <c r="F11" s="232">
        <v>44588</v>
      </c>
      <c r="G11" s="232">
        <v>44953</v>
      </c>
      <c r="H11" s="233">
        <v>2.8301369863013699</v>
      </c>
      <c r="I11" s="234">
        <v>1000000000</v>
      </c>
      <c r="J11" s="219"/>
    </row>
    <row r="12" spans="2:10" s="217" customFormat="1" ht="15" customHeight="1" x14ac:dyDescent="0.25">
      <c r="B12" s="297" t="s">
        <v>1829</v>
      </c>
      <c r="C12" s="297"/>
      <c r="D12" s="297"/>
      <c r="E12" s="297"/>
      <c r="F12" s="297"/>
      <c r="G12" s="297"/>
      <c r="H12" s="233">
        <v>6.2800842992623807</v>
      </c>
      <c r="I12" s="234"/>
      <c r="J12" s="220"/>
    </row>
    <row r="13" spans="2:10" s="217" customFormat="1" ht="15" customHeight="1" x14ac:dyDescent="0.25">
      <c r="B13" s="291" t="s">
        <v>1830</v>
      </c>
      <c r="C13" s="291"/>
      <c r="D13" s="232">
        <v>39261</v>
      </c>
      <c r="E13" s="227" t="s">
        <v>1831</v>
      </c>
      <c r="F13" s="232">
        <v>44740</v>
      </c>
      <c r="G13" s="232">
        <v>45105</v>
      </c>
      <c r="H13" s="233">
        <v>3.2465753424657535</v>
      </c>
      <c r="I13" s="234">
        <v>250000000</v>
      </c>
      <c r="J13" s="220"/>
    </row>
    <row r="14" spans="2:10" s="217" customFormat="1" ht="15" customHeight="1" x14ac:dyDescent="0.25">
      <c r="B14" s="292" t="s">
        <v>1832</v>
      </c>
      <c r="C14" s="292"/>
      <c r="D14" s="235">
        <v>41121</v>
      </c>
      <c r="E14" s="304" t="s">
        <v>1831</v>
      </c>
      <c r="F14" s="235">
        <v>44773</v>
      </c>
      <c r="G14" s="235">
        <v>45138</v>
      </c>
      <c r="H14" s="236">
        <v>3.3369863013698629</v>
      </c>
      <c r="I14" s="234">
        <v>1500000000</v>
      </c>
      <c r="J14" s="220"/>
    </row>
    <row r="15" spans="2:10" s="217" customFormat="1" ht="15" customHeight="1" thickBot="1" x14ac:dyDescent="0.3">
      <c r="B15" s="291" t="s">
        <v>1987</v>
      </c>
      <c r="C15" s="291"/>
      <c r="D15" s="232">
        <v>43453</v>
      </c>
      <c r="E15" s="227" t="s">
        <v>1831</v>
      </c>
      <c r="F15" s="232">
        <v>47106</v>
      </c>
      <c r="G15" s="232">
        <v>47471</v>
      </c>
      <c r="H15" s="233">
        <v>9.7287671232876711</v>
      </c>
      <c r="I15" s="234">
        <v>1500000000</v>
      </c>
      <c r="J15" s="220"/>
    </row>
    <row r="16" spans="2:10" s="217" customFormat="1" ht="15" customHeight="1" x14ac:dyDescent="0.25">
      <c r="B16" s="289" t="s">
        <v>1833</v>
      </c>
      <c r="C16" s="289"/>
      <c r="D16" s="289"/>
      <c r="E16" s="289"/>
      <c r="F16" s="289"/>
      <c r="G16" s="289"/>
      <c r="H16" s="237"/>
      <c r="I16" s="238" t="s">
        <v>1786</v>
      </c>
      <c r="J16" s="220"/>
    </row>
    <row r="17" spans="2:10" ht="15" customHeight="1" x14ac:dyDescent="0.25">
      <c r="B17" s="212" t="s">
        <v>1834</v>
      </c>
      <c r="C17" s="212"/>
      <c r="D17" s="212"/>
      <c r="E17" s="212"/>
      <c r="F17" s="212"/>
      <c r="G17" s="302"/>
      <c r="H17" s="302" t="s">
        <v>1822</v>
      </c>
      <c r="I17" s="302" t="s">
        <v>1823</v>
      </c>
    </row>
    <row r="18" spans="2:10" s="217" customFormat="1" ht="15" customHeight="1" thickBot="1" x14ac:dyDescent="0.3">
      <c r="B18" s="287" t="s">
        <v>1835</v>
      </c>
      <c r="C18" s="287"/>
      <c r="D18" s="287"/>
      <c r="E18" s="287"/>
      <c r="F18" s="287"/>
      <c r="G18" s="295"/>
      <c r="H18" s="228">
        <v>21.458036218630596</v>
      </c>
      <c r="I18" s="229">
        <v>7284005259.4000597</v>
      </c>
      <c r="J18" s="220"/>
    </row>
    <row r="19" spans="2:10" s="217" customFormat="1" ht="15" customHeight="1" x14ac:dyDescent="0.25">
      <c r="B19" s="353" t="s">
        <v>1836</v>
      </c>
      <c r="C19" s="353"/>
      <c r="D19" s="353"/>
      <c r="E19" s="353"/>
      <c r="F19" s="353"/>
      <c r="G19" s="290"/>
      <c r="H19" s="230">
        <v>2.8027397260273972</v>
      </c>
      <c r="I19" s="231">
        <v>123157125</v>
      </c>
      <c r="J19" s="220"/>
    </row>
    <row r="20" spans="2:10" s="217" customFormat="1" ht="15" customHeight="1" x14ac:dyDescent="0.25">
      <c r="B20" s="291" t="s">
        <v>1837</v>
      </c>
      <c r="C20" s="291"/>
      <c r="D20" s="291"/>
      <c r="E20" s="291"/>
      <c r="F20" s="291"/>
      <c r="G20" s="291"/>
      <c r="H20" s="233">
        <v>0</v>
      </c>
      <c r="I20" s="239">
        <v>0</v>
      </c>
      <c r="J20" s="220"/>
    </row>
    <row r="21" spans="2:10" s="217" customFormat="1" ht="15" customHeight="1" x14ac:dyDescent="0.25">
      <c r="B21" s="291" t="s">
        <v>1838</v>
      </c>
      <c r="C21" s="291"/>
      <c r="D21" s="291"/>
      <c r="E21" s="291"/>
      <c r="F21" s="291"/>
      <c r="G21" s="291"/>
      <c r="H21" s="233">
        <v>0</v>
      </c>
      <c r="I21" s="239">
        <v>0</v>
      </c>
      <c r="J21" s="220"/>
    </row>
    <row r="22" spans="2:10" s="217" customFormat="1" ht="15" customHeight="1" x14ac:dyDescent="0.25">
      <c r="B22" s="291" t="s">
        <v>2002</v>
      </c>
      <c r="C22" s="291"/>
      <c r="D22" s="291"/>
      <c r="E22" s="291"/>
      <c r="F22" s="291"/>
      <c r="G22" s="240">
        <v>44578</v>
      </c>
      <c r="H22" s="233">
        <v>2.8027397260273972</v>
      </c>
      <c r="I22" s="234">
        <v>123157125</v>
      </c>
      <c r="J22" s="220"/>
    </row>
    <row r="23" spans="2:10" s="217" customFormat="1" ht="15" customHeight="1" x14ac:dyDescent="0.25">
      <c r="B23" s="296" t="s">
        <v>1839</v>
      </c>
      <c r="C23" s="296"/>
      <c r="D23" s="296"/>
      <c r="E23" s="296"/>
      <c r="F23" s="296"/>
      <c r="G23" s="296"/>
      <c r="H23" s="241">
        <v>21.147859046480253</v>
      </c>
      <c r="I23" s="242">
        <v>7407162384.4000597</v>
      </c>
      <c r="J23" s="220"/>
    </row>
    <row r="24" spans="2:10" s="217" customFormat="1" ht="15" customHeight="1" x14ac:dyDescent="0.25">
      <c r="B24" s="291" t="s">
        <v>1840</v>
      </c>
      <c r="C24" s="291"/>
      <c r="D24" s="291"/>
      <c r="E24" s="291"/>
      <c r="F24" s="291"/>
      <c r="G24" s="291"/>
      <c r="H24" s="243"/>
      <c r="I24" s="316">
        <v>1.6626761856791003E-2</v>
      </c>
      <c r="J24" s="220"/>
    </row>
    <row r="25" spans="2:10" s="217" customFormat="1" ht="15" customHeight="1" thickBot="1" x14ac:dyDescent="0.3">
      <c r="B25" s="287" t="s">
        <v>2001</v>
      </c>
      <c r="C25" s="287"/>
      <c r="D25" s="287"/>
      <c r="E25" s="287"/>
      <c r="F25" s="287"/>
      <c r="G25" s="287"/>
      <c r="H25" s="287"/>
      <c r="I25" s="244">
        <v>0.41088807321905896</v>
      </c>
      <c r="J25" s="220"/>
    </row>
    <row r="26" spans="2:10" s="217" customFormat="1" ht="15" customHeight="1" x14ac:dyDescent="0.25">
      <c r="B26" s="289" t="s">
        <v>1841</v>
      </c>
      <c r="C26" s="289"/>
      <c r="D26" s="289"/>
      <c r="E26" s="289"/>
      <c r="F26" s="289"/>
      <c r="G26" s="289"/>
      <c r="H26" s="289"/>
      <c r="I26" s="238">
        <v>4.4999999999999998E-2</v>
      </c>
      <c r="J26" s="220"/>
    </row>
    <row r="27" spans="2:10" s="217" customFormat="1" ht="15" customHeight="1" thickBot="1" x14ac:dyDescent="0.3">
      <c r="B27" s="287" t="s">
        <v>1988</v>
      </c>
      <c r="C27" s="287"/>
      <c r="D27" s="287"/>
      <c r="E27" s="287"/>
      <c r="F27" s="287"/>
      <c r="G27" s="287"/>
      <c r="H27" s="287"/>
      <c r="I27" s="244">
        <v>0.28000000000000003</v>
      </c>
      <c r="J27" s="220"/>
    </row>
    <row r="28" spans="2:10" s="217" customFormat="1" ht="15" customHeight="1" thickBot="1" x14ac:dyDescent="0.3">
      <c r="B28" s="288" t="s">
        <v>1842</v>
      </c>
      <c r="C28" s="288"/>
      <c r="D28" s="288"/>
      <c r="E28" s="288"/>
      <c r="F28" s="288"/>
      <c r="G28" s="288"/>
      <c r="H28" s="245"/>
      <c r="I28" s="246">
        <v>5.2600000000000001E-2</v>
      </c>
      <c r="J28" s="357"/>
    </row>
    <row r="29" spans="2:10" s="217" customFormat="1" ht="15" customHeight="1" x14ac:dyDescent="0.25">
      <c r="B29" s="354" t="s">
        <v>1843</v>
      </c>
      <c r="C29" s="354"/>
      <c r="D29" s="354"/>
      <c r="E29" s="354"/>
      <c r="F29" s="354"/>
      <c r="G29" s="354"/>
      <c r="H29" s="247"/>
      <c r="I29" s="248"/>
      <c r="J29" s="357"/>
    </row>
    <row r="30" spans="2:10" ht="15" customHeight="1" x14ac:dyDescent="0.25">
      <c r="B30" s="212" t="s">
        <v>1844</v>
      </c>
      <c r="C30" s="212"/>
      <c r="D30" s="212"/>
      <c r="E30" s="212"/>
      <c r="F30" s="212"/>
      <c r="G30" s="302"/>
      <c r="H30" s="212"/>
      <c r="I30" s="302"/>
    </row>
    <row r="31" spans="2:10" s="217" customFormat="1" ht="15" customHeight="1" x14ac:dyDescent="0.25">
      <c r="B31" s="355" t="s">
        <v>1845</v>
      </c>
      <c r="C31" s="355"/>
      <c r="D31" s="355"/>
      <c r="E31" s="355"/>
      <c r="F31" s="355"/>
      <c r="G31" s="355"/>
      <c r="H31" s="249"/>
      <c r="I31" s="310">
        <v>7077059001.8000002</v>
      </c>
      <c r="J31" s="220"/>
    </row>
    <row r="32" spans="2:10" s="217" customFormat="1" ht="15" customHeight="1" x14ac:dyDescent="0.25">
      <c r="B32" s="355" t="s">
        <v>1846</v>
      </c>
      <c r="C32" s="355"/>
      <c r="D32" s="355"/>
      <c r="E32" s="355"/>
      <c r="F32" s="355"/>
      <c r="G32" s="355"/>
      <c r="H32" s="249"/>
      <c r="I32" s="310">
        <v>5151997000</v>
      </c>
      <c r="J32" s="220"/>
    </row>
    <row r="33" spans="2:10" s="217" customFormat="1" ht="15" customHeight="1" x14ac:dyDescent="0.25">
      <c r="B33" s="355" t="s">
        <v>1847</v>
      </c>
      <c r="C33" s="355"/>
      <c r="D33" s="355"/>
      <c r="E33" s="355"/>
      <c r="F33" s="355"/>
      <c r="G33" s="355"/>
      <c r="H33" s="249"/>
      <c r="I33" s="250" t="s">
        <v>1848</v>
      </c>
      <c r="J33" s="220"/>
    </row>
    <row r="34" spans="2:10" s="217" customFormat="1" ht="15" customHeight="1" x14ac:dyDescent="0.25">
      <c r="B34" s="355" t="s">
        <v>1849</v>
      </c>
      <c r="C34" s="355"/>
      <c r="D34" s="355"/>
      <c r="E34" s="355"/>
      <c r="F34" s="355"/>
      <c r="G34" s="355"/>
      <c r="H34" s="249"/>
      <c r="I34" s="250" t="s">
        <v>1848</v>
      </c>
      <c r="J34" s="220"/>
    </row>
    <row r="35" spans="2:10" s="217" customFormat="1" ht="15" customHeight="1" x14ac:dyDescent="0.25">
      <c r="B35" s="355" t="s">
        <v>1850</v>
      </c>
      <c r="C35" s="355"/>
      <c r="D35" s="355"/>
      <c r="E35" s="355"/>
      <c r="F35" s="355"/>
      <c r="G35" s="355"/>
      <c r="H35" s="249"/>
      <c r="I35" s="250" t="s">
        <v>1848</v>
      </c>
      <c r="J35" s="220"/>
    </row>
    <row r="36" spans="2:10" s="217" customFormat="1" ht="15" customHeight="1" x14ac:dyDescent="0.25">
      <c r="B36" s="355" t="s">
        <v>1998</v>
      </c>
      <c r="C36" s="355"/>
      <c r="D36" s="355"/>
      <c r="E36" s="355"/>
      <c r="F36" s="355"/>
      <c r="G36" s="355"/>
      <c r="H36" s="251"/>
      <c r="I36" s="250" t="s">
        <v>1848</v>
      </c>
      <c r="J36" s="220"/>
    </row>
    <row r="37" spans="2:10" s="217" customFormat="1" ht="15" customHeight="1" x14ac:dyDescent="0.25">
      <c r="B37" s="355" t="s">
        <v>1999</v>
      </c>
      <c r="C37" s="355"/>
      <c r="D37" s="355"/>
      <c r="E37" s="355"/>
      <c r="F37" s="355"/>
      <c r="G37" s="355"/>
      <c r="H37" s="251"/>
      <c r="I37" s="250" t="s">
        <v>1848</v>
      </c>
      <c r="J37" s="220"/>
    </row>
    <row r="38" spans="2:10" s="217" customFormat="1" ht="15" customHeight="1" x14ac:dyDescent="0.25">
      <c r="B38" s="355" t="s">
        <v>1996</v>
      </c>
      <c r="C38" s="355"/>
      <c r="D38" s="355"/>
      <c r="E38" s="355"/>
      <c r="F38" s="355"/>
      <c r="G38" s="355"/>
      <c r="H38" s="252"/>
      <c r="I38" s="250" t="s">
        <v>1848</v>
      </c>
      <c r="J38" s="220"/>
    </row>
    <row r="39" spans="2:10" s="217" customFormat="1" ht="15" customHeight="1" thickBot="1" x14ac:dyDescent="0.3">
      <c r="B39" s="362" t="s">
        <v>1997</v>
      </c>
      <c r="C39" s="362"/>
      <c r="D39" s="362"/>
      <c r="E39" s="362"/>
      <c r="F39" s="362"/>
      <c r="G39" s="362"/>
      <c r="H39" s="253"/>
      <c r="I39" s="213" t="s">
        <v>1848</v>
      </c>
      <c r="J39" s="220"/>
    </row>
    <row r="40" spans="2:10" s="217" customFormat="1" ht="15" customHeight="1" x14ac:dyDescent="0.25">
      <c r="B40" s="300"/>
      <c r="C40" s="300"/>
      <c r="D40" s="300"/>
      <c r="E40" s="300"/>
      <c r="F40" s="300"/>
      <c r="G40" s="300"/>
      <c r="H40" s="254"/>
      <c r="I40" s="255"/>
      <c r="J40" s="220"/>
    </row>
    <row r="41" spans="2:10" ht="15" customHeight="1" x14ac:dyDescent="0.25">
      <c r="B41" s="212" t="s">
        <v>1851</v>
      </c>
      <c r="C41" s="212"/>
      <c r="D41" s="212"/>
      <c r="E41" s="212"/>
      <c r="F41" s="212"/>
      <c r="G41" s="302"/>
      <c r="H41" s="302"/>
      <c r="I41" s="302"/>
    </row>
    <row r="42" spans="2:10" s="217" customFormat="1" ht="15" customHeight="1" x14ac:dyDescent="0.25">
      <c r="B42" s="301" t="s">
        <v>1852</v>
      </c>
      <c r="C42" s="301"/>
      <c r="D42" s="301"/>
      <c r="E42" s="301"/>
      <c r="F42" s="301"/>
      <c r="G42" s="301"/>
      <c r="H42" s="297"/>
      <c r="I42" s="297"/>
      <c r="J42" s="220"/>
    </row>
    <row r="43" spans="2:10" s="217" customFormat="1" ht="15" customHeight="1" x14ac:dyDescent="0.25">
      <c r="B43" s="298" t="s">
        <v>1853</v>
      </c>
      <c r="C43" s="298"/>
      <c r="D43" s="298"/>
      <c r="E43" s="298"/>
      <c r="F43" s="298"/>
      <c r="G43" s="298"/>
      <c r="H43" s="250"/>
      <c r="I43" s="250" t="s">
        <v>1854</v>
      </c>
      <c r="J43" s="220"/>
    </row>
    <row r="44" spans="2:10" s="217" customFormat="1" ht="15" customHeight="1" x14ac:dyDescent="0.25">
      <c r="B44" s="298" t="s">
        <v>1855</v>
      </c>
      <c r="C44" s="298"/>
      <c r="D44" s="298"/>
      <c r="E44" s="298"/>
      <c r="F44" s="298"/>
      <c r="G44" s="298"/>
      <c r="H44" s="250"/>
      <c r="I44" s="250" t="s">
        <v>1854</v>
      </c>
      <c r="J44" s="220"/>
    </row>
    <row r="45" spans="2:10" s="217" customFormat="1" ht="15" customHeight="1" x14ac:dyDescent="0.25">
      <c r="B45" s="298" t="s">
        <v>1856</v>
      </c>
      <c r="C45" s="298"/>
      <c r="D45" s="298"/>
      <c r="E45" s="298"/>
      <c r="F45" s="298"/>
      <c r="G45" s="298"/>
      <c r="H45" s="250"/>
      <c r="I45" s="250" t="s">
        <v>1854</v>
      </c>
      <c r="J45" s="220"/>
    </row>
    <row r="46" spans="2:10" s="217" customFormat="1" ht="15" customHeight="1" thickBot="1" x14ac:dyDescent="0.3">
      <c r="B46" s="295" t="s">
        <v>1857</v>
      </c>
      <c r="C46" s="295"/>
      <c r="D46" s="295"/>
      <c r="E46" s="295"/>
      <c r="F46" s="295"/>
      <c r="G46" s="295"/>
      <c r="H46" s="256"/>
      <c r="I46" s="257" t="s">
        <v>1858</v>
      </c>
      <c r="J46" s="220"/>
    </row>
    <row r="47" spans="2:10" s="217" customFormat="1" ht="15" customHeight="1" x14ac:dyDescent="0.25">
      <c r="B47" s="290"/>
      <c r="C47" s="290"/>
      <c r="D47" s="290"/>
      <c r="E47" s="290"/>
      <c r="F47" s="290"/>
      <c r="G47" s="290"/>
      <c r="H47" s="258"/>
      <c r="I47" s="231"/>
      <c r="J47" s="220"/>
    </row>
    <row r="48" spans="2:10" ht="15" customHeight="1" x14ac:dyDescent="0.25">
      <c r="B48" s="212" t="s">
        <v>1859</v>
      </c>
      <c r="C48" s="212"/>
      <c r="D48" s="212"/>
      <c r="E48" s="212"/>
      <c r="F48" s="212"/>
      <c r="G48" s="302"/>
      <c r="H48" s="212"/>
      <c r="I48" s="302"/>
    </row>
    <row r="49" spans="2:10" s="217" customFormat="1" ht="15" customHeight="1" x14ac:dyDescent="0.25">
      <c r="B49" s="297" t="s">
        <v>1860</v>
      </c>
      <c r="C49" s="297"/>
      <c r="D49" s="297"/>
      <c r="E49" s="297"/>
      <c r="F49" s="297"/>
      <c r="G49" s="297"/>
      <c r="H49" s="304"/>
      <c r="I49" s="304"/>
      <c r="J49" s="220"/>
    </row>
    <row r="50" spans="2:10" s="217" customFormat="1" ht="15" customHeight="1" x14ac:dyDescent="0.25">
      <c r="B50" s="298" t="s">
        <v>751</v>
      </c>
      <c r="C50" s="298"/>
      <c r="D50" s="298"/>
      <c r="E50" s="298"/>
      <c r="F50" s="298"/>
      <c r="G50" s="298"/>
      <c r="H50" s="298"/>
      <c r="I50" s="259">
        <v>185458</v>
      </c>
      <c r="J50" s="220"/>
    </row>
    <row r="51" spans="2:10" s="217" customFormat="1" ht="15" customHeight="1" x14ac:dyDescent="0.25">
      <c r="B51" s="298" t="s">
        <v>1861</v>
      </c>
      <c r="C51" s="298"/>
      <c r="D51" s="298"/>
      <c r="E51" s="298"/>
      <c r="F51" s="298"/>
      <c r="G51" s="298"/>
      <c r="H51" s="298"/>
      <c r="I51" s="260">
        <v>13223177750.250772</v>
      </c>
      <c r="J51" s="220"/>
    </row>
    <row r="52" spans="2:10" s="217" customFormat="1" ht="15" customHeight="1" x14ac:dyDescent="0.25">
      <c r="B52" s="298" t="s">
        <v>1862</v>
      </c>
      <c r="C52" s="298"/>
      <c r="D52" s="298"/>
      <c r="E52" s="298"/>
      <c r="F52" s="298"/>
      <c r="G52" s="298"/>
      <c r="H52" s="298"/>
      <c r="I52" s="260">
        <v>7284005259.4000597</v>
      </c>
      <c r="J52" s="220"/>
    </row>
    <row r="53" spans="2:10" s="217" customFormat="1" ht="15" customHeight="1" x14ac:dyDescent="0.25">
      <c r="B53" s="298" t="s">
        <v>1863</v>
      </c>
      <c r="C53" s="298"/>
      <c r="D53" s="298"/>
      <c r="E53" s="298"/>
      <c r="F53" s="298"/>
      <c r="G53" s="298"/>
      <c r="H53" s="298"/>
      <c r="I53" s="260">
        <v>71300.120513813221</v>
      </c>
      <c r="J53" s="220"/>
    </row>
    <row r="54" spans="2:10" s="217" customFormat="1" ht="15" customHeight="1" x14ac:dyDescent="0.25">
      <c r="B54" s="298" t="s">
        <v>1864</v>
      </c>
      <c r="C54" s="298"/>
      <c r="D54" s="298"/>
      <c r="E54" s="298"/>
      <c r="F54" s="298"/>
      <c r="G54" s="298"/>
      <c r="H54" s="298"/>
      <c r="I54" s="260">
        <v>39275.767340314575</v>
      </c>
      <c r="J54" s="220"/>
    </row>
    <row r="55" spans="2:10" s="217" customFormat="1" ht="15" customHeight="1" x14ac:dyDescent="0.25">
      <c r="B55" s="298" t="s">
        <v>1865</v>
      </c>
      <c r="C55" s="298"/>
      <c r="D55" s="298"/>
      <c r="E55" s="298"/>
      <c r="F55" s="298"/>
      <c r="G55" s="298"/>
      <c r="H55" s="298"/>
      <c r="I55" s="260">
        <v>3778962.7300000004</v>
      </c>
      <c r="J55" s="220"/>
    </row>
    <row r="56" spans="2:10" s="217" customFormat="1" ht="15" customHeight="1" x14ac:dyDescent="0.25">
      <c r="B56" s="298" t="s">
        <v>1866</v>
      </c>
      <c r="C56" s="298"/>
      <c r="D56" s="298"/>
      <c r="E56" s="298"/>
      <c r="F56" s="298"/>
      <c r="G56" s="298"/>
      <c r="H56" s="298"/>
      <c r="I56" s="260">
        <v>5.188028557671924E-2</v>
      </c>
      <c r="J56" s="220"/>
    </row>
    <row r="57" spans="2:10" s="217" customFormat="1" ht="15" customHeight="1" x14ac:dyDescent="0.25">
      <c r="B57" s="298" t="s">
        <v>1867</v>
      </c>
      <c r="C57" s="298"/>
      <c r="D57" s="298"/>
      <c r="E57" s="298"/>
      <c r="F57" s="298"/>
      <c r="G57" s="298"/>
      <c r="H57" s="298"/>
      <c r="I57" s="260">
        <v>6559991.6299999999</v>
      </c>
      <c r="J57" s="220"/>
    </row>
    <row r="58" spans="2:10" s="217" customFormat="1" ht="15" customHeight="1" x14ac:dyDescent="0.25">
      <c r="B58" s="298" t="s">
        <v>1868</v>
      </c>
      <c r="C58" s="298"/>
      <c r="D58" s="298"/>
      <c r="E58" s="298"/>
      <c r="F58" s="298"/>
      <c r="G58" s="298"/>
      <c r="H58" s="298"/>
      <c r="I58" s="260">
        <v>9.0060226432899473E-2</v>
      </c>
      <c r="J58" s="220"/>
    </row>
    <row r="59" spans="2:10" s="217" customFormat="1" ht="15" customHeight="1" x14ac:dyDescent="0.25">
      <c r="B59" s="298" t="s">
        <v>1714</v>
      </c>
      <c r="C59" s="298"/>
      <c r="D59" s="298"/>
      <c r="E59" s="298"/>
      <c r="F59" s="298"/>
      <c r="G59" s="298"/>
      <c r="H59" s="298"/>
      <c r="I59" s="260">
        <v>154.47103103830457</v>
      </c>
      <c r="J59" s="220"/>
    </row>
    <row r="60" spans="2:10" s="217" customFormat="1" ht="15" customHeight="1" x14ac:dyDescent="0.25">
      <c r="B60" s="298" t="s">
        <v>1869</v>
      </c>
      <c r="C60" s="298"/>
      <c r="D60" s="298"/>
      <c r="E60" s="298"/>
      <c r="F60" s="298"/>
      <c r="G60" s="298"/>
      <c r="H60" s="298"/>
      <c r="I60" s="260">
        <v>257.49643462356715</v>
      </c>
      <c r="J60" s="220"/>
    </row>
    <row r="61" spans="2:10" s="217" customFormat="1" ht="15" customHeight="1" x14ac:dyDescent="0.25">
      <c r="B61" s="298" t="s">
        <v>1989</v>
      </c>
      <c r="C61" s="298"/>
      <c r="D61" s="298"/>
      <c r="E61" s="298"/>
      <c r="F61" s="298"/>
      <c r="G61" s="298"/>
      <c r="H61" s="298"/>
      <c r="I61" s="260">
        <v>47.005386318766696</v>
      </c>
      <c r="J61" s="220"/>
    </row>
    <row r="62" spans="2:10" s="217" customFormat="1" ht="15" customHeight="1" x14ac:dyDescent="0.25">
      <c r="B62" s="298" t="s">
        <v>1990</v>
      </c>
      <c r="C62" s="298"/>
      <c r="D62" s="298"/>
      <c r="E62" s="298"/>
      <c r="F62" s="298"/>
      <c r="G62" s="298"/>
      <c r="H62" s="298"/>
      <c r="I62" s="260">
        <v>48.096224954912103</v>
      </c>
      <c r="J62" s="220"/>
    </row>
    <row r="63" spans="2:10" s="217" customFormat="1" ht="15" customHeight="1" x14ac:dyDescent="0.25">
      <c r="B63" s="298" t="s">
        <v>1870</v>
      </c>
      <c r="C63" s="298"/>
      <c r="D63" s="298"/>
      <c r="E63" s="298"/>
      <c r="F63" s="298"/>
      <c r="G63" s="298"/>
      <c r="H63" s="298"/>
      <c r="I63" s="260">
        <v>0.75377761925319331</v>
      </c>
      <c r="J63" s="220"/>
    </row>
    <row r="64" spans="2:10" s="217" customFormat="1" ht="15" customHeight="1" x14ac:dyDescent="0.25">
      <c r="B64" s="298" t="s">
        <v>1871</v>
      </c>
      <c r="C64" s="298"/>
      <c r="D64" s="298"/>
      <c r="E64" s="298"/>
      <c r="F64" s="298"/>
      <c r="G64" s="298"/>
      <c r="H64" s="298"/>
      <c r="I64" s="260">
        <v>1.0123270281423578</v>
      </c>
      <c r="J64" s="220"/>
    </row>
    <row r="65" spans="2:10" s="217" customFormat="1" ht="15" customHeight="1" thickBot="1" x14ac:dyDescent="0.3">
      <c r="B65" s="293" t="s">
        <v>1872</v>
      </c>
      <c r="C65" s="293"/>
      <c r="D65" s="293"/>
      <c r="E65" s="293"/>
      <c r="F65" s="293"/>
      <c r="G65" s="293"/>
      <c r="H65" s="293"/>
      <c r="I65" s="261" t="s">
        <v>2010</v>
      </c>
      <c r="J65" s="220"/>
    </row>
    <row r="66" spans="2:10" s="217" customFormat="1" ht="15" customHeight="1" x14ac:dyDescent="0.25">
      <c r="B66" s="297"/>
      <c r="C66" s="297"/>
      <c r="D66" s="297"/>
      <c r="E66" s="262"/>
      <c r="F66" s="262"/>
      <c r="G66" s="309"/>
      <c r="H66" s="225" t="s">
        <v>1809</v>
      </c>
      <c r="I66" s="226">
        <v>43555</v>
      </c>
      <c r="J66" s="220"/>
    </row>
    <row r="67" spans="2:10" s="217" customFormat="1" ht="15" customHeight="1" x14ac:dyDescent="0.25">
      <c r="B67" s="297"/>
      <c r="C67" s="297"/>
      <c r="D67" s="297"/>
      <c r="E67" s="262"/>
      <c r="F67" s="262"/>
      <c r="G67" s="309"/>
      <c r="H67" s="225" t="s">
        <v>1810</v>
      </c>
      <c r="I67" s="227" t="s">
        <v>1811</v>
      </c>
      <c r="J67" s="220"/>
    </row>
    <row r="68" spans="2:10" ht="15" customHeight="1" thickBot="1" x14ac:dyDescent="0.3">
      <c r="B68" s="212" t="s">
        <v>1873</v>
      </c>
      <c r="C68" s="212"/>
      <c r="D68" s="212"/>
      <c r="E68" s="212"/>
      <c r="F68" s="212"/>
      <c r="G68" s="302"/>
      <c r="H68" s="212"/>
      <c r="I68" s="212"/>
    </row>
    <row r="69" spans="2:10" s="217" customFormat="1" ht="15" customHeight="1" x14ac:dyDescent="0.25">
      <c r="B69" s="290" t="s">
        <v>1874</v>
      </c>
      <c r="C69" s="290"/>
      <c r="D69" s="290"/>
      <c r="E69" s="356" t="s">
        <v>1875</v>
      </c>
      <c r="F69" s="356"/>
      <c r="G69" s="308" t="s">
        <v>1723</v>
      </c>
      <c r="H69" s="308" t="s">
        <v>1876</v>
      </c>
      <c r="I69" s="308" t="s">
        <v>1877</v>
      </c>
      <c r="J69" s="220"/>
    </row>
    <row r="70" spans="2:10" s="217" customFormat="1" ht="15" customHeight="1" x14ac:dyDescent="0.25">
      <c r="B70" s="298" t="s">
        <v>1786</v>
      </c>
      <c r="C70" s="298"/>
      <c r="D70" s="298"/>
      <c r="F70" s="263">
        <v>0</v>
      </c>
      <c r="G70" s="316">
        <v>0</v>
      </c>
      <c r="H70" s="259">
        <v>0</v>
      </c>
      <c r="I70" s="316">
        <v>0</v>
      </c>
      <c r="J70" s="220"/>
    </row>
    <row r="71" spans="2:10" s="217" customFormat="1" ht="15" customHeight="1" thickBot="1" x14ac:dyDescent="0.3">
      <c r="B71" s="303" t="s">
        <v>1854</v>
      </c>
      <c r="C71" s="303"/>
      <c r="D71" s="303"/>
      <c r="F71" s="263">
        <v>185458</v>
      </c>
      <c r="G71" s="316">
        <v>1</v>
      </c>
      <c r="H71" s="259">
        <v>7284005259.4000597</v>
      </c>
      <c r="I71" s="316">
        <v>1</v>
      </c>
      <c r="J71" s="220"/>
    </row>
    <row r="72" spans="2:10" s="217" customFormat="1" ht="15" customHeight="1" x14ac:dyDescent="0.25">
      <c r="B72" s="329" t="s">
        <v>1878</v>
      </c>
      <c r="C72" s="290"/>
      <c r="D72" s="290"/>
      <c r="E72" s="356" t="s">
        <v>1875</v>
      </c>
      <c r="F72" s="356"/>
      <c r="G72" s="308" t="s">
        <v>1723</v>
      </c>
      <c r="H72" s="308" t="s">
        <v>1876</v>
      </c>
      <c r="I72" s="308" t="s">
        <v>1877</v>
      </c>
      <c r="J72" s="220"/>
    </row>
    <row r="73" spans="2:10" s="217" customFormat="1" ht="15" customHeight="1" x14ac:dyDescent="0.25">
      <c r="B73" s="303" t="s">
        <v>1786</v>
      </c>
      <c r="C73" s="303"/>
      <c r="D73" s="303"/>
      <c r="F73" s="263">
        <v>185458</v>
      </c>
      <c r="G73" s="316">
        <v>1</v>
      </c>
      <c r="H73" s="259">
        <v>7284005259.4000597</v>
      </c>
      <c r="I73" s="316">
        <v>1</v>
      </c>
      <c r="J73" s="220"/>
    </row>
    <row r="74" spans="2:10" s="217" customFormat="1" ht="15" customHeight="1" thickBot="1" x14ac:dyDescent="0.3">
      <c r="B74" s="303" t="s">
        <v>1854</v>
      </c>
      <c r="C74" s="303"/>
      <c r="D74" s="303"/>
      <c r="F74" s="263">
        <v>0</v>
      </c>
      <c r="G74" s="316">
        <v>0</v>
      </c>
      <c r="H74" s="259">
        <v>0</v>
      </c>
      <c r="I74" s="316">
        <v>0</v>
      </c>
      <c r="J74" s="220"/>
    </row>
    <row r="75" spans="2:10" s="217" customFormat="1" ht="15" customHeight="1" x14ac:dyDescent="0.25">
      <c r="B75" s="290" t="s">
        <v>1879</v>
      </c>
      <c r="C75" s="290"/>
      <c r="D75" s="290"/>
      <c r="E75" s="356" t="s">
        <v>1875</v>
      </c>
      <c r="F75" s="356"/>
      <c r="G75" s="308" t="s">
        <v>1723</v>
      </c>
      <c r="H75" s="308" t="s">
        <v>1876</v>
      </c>
      <c r="I75" s="308" t="s">
        <v>1877</v>
      </c>
      <c r="J75" s="220"/>
    </row>
    <row r="76" spans="2:10" s="217" customFormat="1" ht="15" customHeight="1" x14ac:dyDescent="0.25">
      <c r="B76" s="298" t="s">
        <v>1880</v>
      </c>
      <c r="C76" s="298"/>
      <c r="D76" s="298"/>
      <c r="F76" s="263">
        <v>181</v>
      </c>
      <c r="G76" s="316">
        <v>9.7596221246859126E-4</v>
      </c>
      <c r="H76" s="259">
        <v>7416738.8399999999</v>
      </c>
      <c r="I76" s="316">
        <v>1.0182226091103787E-3</v>
      </c>
      <c r="J76" s="220"/>
    </row>
    <row r="77" spans="2:10" s="217" customFormat="1" ht="15" customHeight="1" thickBot="1" x14ac:dyDescent="0.3">
      <c r="B77" s="303" t="s">
        <v>1881</v>
      </c>
      <c r="C77" s="303"/>
      <c r="D77" s="303"/>
      <c r="F77" s="263">
        <v>185277</v>
      </c>
      <c r="G77" s="316">
        <v>0.99902403778753146</v>
      </c>
      <c r="H77" s="259">
        <v>7276588520.5600109</v>
      </c>
      <c r="I77" s="316">
        <v>0.99898177739088956</v>
      </c>
      <c r="J77" s="220"/>
    </row>
    <row r="78" spans="2:10" s="217" customFormat="1" ht="15" customHeight="1" x14ac:dyDescent="0.25">
      <c r="B78" s="290" t="s">
        <v>1882</v>
      </c>
      <c r="C78" s="290"/>
      <c r="D78" s="290"/>
      <c r="E78" s="356" t="s">
        <v>1875</v>
      </c>
      <c r="F78" s="356"/>
      <c r="G78" s="308" t="s">
        <v>1723</v>
      </c>
      <c r="H78" s="308" t="s">
        <v>1876</v>
      </c>
      <c r="I78" s="308" t="s">
        <v>1877</v>
      </c>
      <c r="J78" s="220"/>
    </row>
    <row r="79" spans="2:10" s="217" customFormat="1" ht="15" customHeight="1" x14ac:dyDescent="0.25">
      <c r="B79" s="303" t="s">
        <v>1883</v>
      </c>
      <c r="C79" s="303"/>
      <c r="D79" s="303"/>
      <c r="F79" s="263">
        <v>185458</v>
      </c>
      <c r="G79" s="316">
        <v>1</v>
      </c>
      <c r="H79" s="259">
        <v>7284005259.4000597</v>
      </c>
      <c r="I79" s="316">
        <v>1</v>
      </c>
      <c r="J79" s="220"/>
    </row>
    <row r="80" spans="2:10" s="217" customFormat="1" ht="15" customHeight="1" x14ac:dyDescent="0.25">
      <c r="B80" s="303" t="s">
        <v>1884</v>
      </c>
      <c r="C80" s="303"/>
      <c r="D80" s="303"/>
      <c r="F80" s="263">
        <v>0</v>
      </c>
      <c r="G80" s="316">
        <v>0</v>
      </c>
      <c r="H80" s="259">
        <v>0</v>
      </c>
      <c r="I80" s="316">
        <v>0</v>
      </c>
      <c r="J80" s="220"/>
    </row>
    <row r="81" spans="2:10" s="217" customFormat="1" ht="15" customHeight="1" x14ac:dyDescent="0.25">
      <c r="B81" s="303" t="s">
        <v>1885</v>
      </c>
      <c r="C81" s="303"/>
      <c r="D81" s="303"/>
      <c r="F81" s="263">
        <v>0</v>
      </c>
      <c r="G81" s="316">
        <v>0</v>
      </c>
      <c r="H81" s="259">
        <v>0</v>
      </c>
      <c r="I81" s="316">
        <v>0</v>
      </c>
      <c r="J81" s="220"/>
    </row>
    <row r="82" spans="2:10" s="217" customFormat="1" ht="15" customHeight="1" x14ac:dyDescent="0.25">
      <c r="B82" s="303" t="s">
        <v>1886</v>
      </c>
      <c r="C82" s="303"/>
      <c r="D82" s="303"/>
      <c r="F82" s="263">
        <v>0</v>
      </c>
      <c r="G82" s="316">
        <v>0</v>
      </c>
      <c r="H82" s="259">
        <v>0</v>
      </c>
      <c r="I82" s="316">
        <v>0</v>
      </c>
      <c r="J82" s="220"/>
    </row>
    <row r="83" spans="2:10" s="217" customFormat="1" ht="15" customHeight="1" x14ac:dyDescent="0.25">
      <c r="B83" s="303" t="s">
        <v>1887</v>
      </c>
      <c r="C83" s="303"/>
      <c r="D83" s="303"/>
      <c r="F83" s="263">
        <v>0</v>
      </c>
      <c r="G83" s="316">
        <v>0</v>
      </c>
      <c r="H83" s="259">
        <v>0</v>
      </c>
      <c r="I83" s="316">
        <v>0</v>
      </c>
      <c r="J83" s="220"/>
    </row>
    <row r="84" spans="2:10" s="217" customFormat="1" ht="15" customHeight="1" thickBot="1" x14ac:dyDescent="0.3">
      <c r="B84" s="303" t="s">
        <v>158</v>
      </c>
      <c r="C84" s="303"/>
      <c r="D84" s="303"/>
      <c r="F84" s="263">
        <v>0</v>
      </c>
      <c r="G84" s="316">
        <v>0</v>
      </c>
      <c r="H84" s="259">
        <v>0</v>
      </c>
      <c r="I84" s="316">
        <v>0</v>
      </c>
      <c r="J84" s="220"/>
    </row>
    <row r="85" spans="2:10" s="217" customFormat="1" ht="15" customHeight="1" x14ac:dyDescent="0.25">
      <c r="B85" s="290" t="s">
        <v>1888</v>
      </c>
      <c r="C85" s="290"/>
      <c r="D85" s="290"/>
      <c r="E85" s="356" t="s">
        <v>1875</v>
      </c>
      <c r="F85" s="356"/>
      <c r="G85" s="308" t="s">
        <v>1723</v>
      </c>
      <c r="H85" s="308" t="s">
        <v>1876</v>
      </c>
      <c r="I85" s="308" t="s">
        <v>1877</v>
      </c>
      <c r="J85" s="220"/>
    </row>
    <row r="86" spans="2:10" s="217" customFormat="1" ht="15" customHeight="1" x14ac:dyDescent="0.25">
      <c r="B86" s="298" t="s">
        <v>1889</v>
      </c>
      <c r="C86" s="298"/>
      <c r="D86" s="298"/>
      <c r="E86" s="318"/>
      <c r="F86" s="318">
        <v>0</v>
      </c>
      <c r="G86" s="316">
        <v>0</v>
      </c>
      <c r="H86" s="317">
        <v>0</v>
      </c>
      <c r="I86" s="316">
        <v>0</v>
      </c>
      <c r="J86" s="220"/>
    </row>
    <row r="87" spans="2:10" s="217" customFormat="1" ht="15" customHeight="1" x14ac:dyDescent="0.25">
      <c r="B87" s="298" t="s">
        <v>1890</v>
      </c>
      <c r="C87" s="298"/>
      <c r="D87" s="298"/>
      <c r="E87" s="318"/>
      <c r="F87" s="318">
        <v>0</v>
      </c>
      <c r="G87" s="316">
        <v>0</v>
      </c>
      <c r="H87" s="317">
        <v>0</v>
      </c>
      <c r="I87" s="316">
        <v>0</v>
      </c>
      <c r="J87" s="220"/>
    </row>
    <row r="88" spans="2:10" s="217" customFormat="1" ht="15" customHeight="1" x14ac:dyDescent="0.25">
      <c r="B88" s="298" t="s">
        <v>1891</v>
      </c>
      <c r="C88" s="298"/>
      <c r="D88" s="298"/>
      <c r="E88" s="323"/>
      <c r="F88" s="323">
        <v>0</v>
      </c>
      <c r="G88" s="316">
        <v>0</v>
      </c>
      <c r="H88" s="322">
        <v>0</v>
      </c>
      <c r="I88" s="316">
        <v>0</v>
      </c>
      <c r="J88" s="220"/>
    </row>
    <row r="89" spans="2:10" s="217" customFormat="1" ht="15" customHeight="1" x14ac:dyDescent="0.25">
      <c r="B89" s="298" t="s">
        <v>1892</v>
      </c>
      <c r="C89" s="298"/>
      <c r="D89" s="298"/>
      <c r="E89" s="323"/>
      <c r="F89" s="323">
        <v>0</v>
      </c>
      <c r="G89" s="316">
        <v>0</v>
      </c>
      <c r="H89" s="322">
        <v>0</v>
      </c>
      <c r="I89" s="316">
        <v>0</v>
      </c>
      <c r="J89" s="220"/>
    </row>
    <row r="90" spans="2:10" s="217" customFormat="1" ht="15" customHeight="1" x14ac:dyDescent="0.25">
      <c r="B90" s="298" t="s">
        <v>1893</v>
      </c>
      <c r="C90" s="298"/>
      <c r="D90" s="298"/>
      <c r="E90" s="323"/>
      <c r="F90" s="323">
        <v>145</v>
      </c>
      <c r="G90" s="316">
        <v>7.8184818125936865E-4</v>
      </c>
      <c r="H90" s="322">
        <v>8175435.3599999957</v>
      </c>
      <c r="I90" s="316">
        <v>1.1223818584493186E-3</v>
      </c>
      <c r="J90" s="220"/>
    </row>
    <row r="91" spans="2:10" s="217" customFormat="1" ht="15" customHeight="1" x14ac:dyDescent="0.25">
      <c r="B91" s="298" t="s">
        <v>1894</v>
      </c>
      <c r="C91" s="298"/>
      <c r="D91" s="298"/>
      <c r="E91" s="323"/>
      <c r="F91" s="323">
        <v>1087</v>
      </c>
      <c r="G91" s="316">
        <v>5.8611653312340261E-3</v>
      </c>
      <c r="H91" s="322">
        <v>53981119.820000023</v>
      </c>
      <c r="I91" s="316">
        <v>7.4109117027801935E-3</v>
      </c>
      <c r="J91" s="220"/>
    </row>
    <row r="92" spans="2:10" s="217" customFormat="1" ht="15" customHeight="1" x14ac:dyDescent="0.25">
      <c r="B92" s="298" t="s">
        <v>1895</v>
      </c>
      <c r="C92" s="298"/>
      <c r="D92" s="298"/>
      <c r="E92" s="323"/>
      <c r="F92" s="323">
        <v>1177</v>
      </c>
      <c r="G92" s="316">
        <v>6.3464504092570822E-3</v>
      </c>
      <c r="H92" s="322">
        <v>57558568.019999936</v>
      </c>
      <c r="I92" s="316">
        <v>7.9020492119662583E-3</v>
      </c>
      <c r="J92" s="220"/>
    </row>
    <row r="93" spans="2:10" s="217" customFormat="1" ht="15" customHeight="1" x14ac:dyDescent="0.25">
      <c r="B93" s="298" t="s">
        <v>1896</v>
      </c>
      <c r="C93" s="298"/>
      <c r="D93" s="298"/>
      <c r="E93" s="323"/>
      <c r="F93" s="323">
        <v>3804</v>
      </c>
      <c r="G93" s="316">
        <v>2.0511382631107852E-2</v>
      </c>
      <c r="H93" s="322">
        <v>238298091.4800007</v>
      </c>
      <c r="I93" s="316">
        <v>3.2715255274215642E-2</v>
      </c>
      <c r="J93" s="220"/>
    </row>
    <row r="94" spans="2:10" s="217" customFormat="1" ht="15" customHeight="1" x14ac:dyDescent="0.25">
      <c r="B94" s="298" t="s">
        <v>1897</v>
      </c>
      <c r="C94" s="298"/>
      <c r="D94" s="298"/>
      <c r="E94" s="323"/>
      <c r="F94" s="323">
        <v>10075</v>
      </c>
      <c r="G94" s="316">
        <v>5.4324968456469926E-2</v>
      </c>
      <c r="H94" s="322">
        <v>673153361.77000201</v>
      </c>
      <c r="I94" s="316">
        <v>9.2415276732714796E-2</v>
      </c>
      <c r="J94" s="220"/>
    </row>
    <row r="95" spans="2:10" s="217" customFormat="1" ht="15" customHeight="1" x14ac:dyDescent="0.25">
      <c r="B95" s="298" t="s">
        <v>1898</v>
      </c>
      <c r="C95" s="298"/>
      <c r="D95" s="298"/>
      <c r="E95" s="323"/>
      <c r="F95" s="323">
        <v>12483</v>
      </c>
      <c r="G95" s="316">
        <v>6.7309040321797922E-2</v>
      </c>
      <c r="H95" s="322">
        <v>751912624.04999828</v>
      </c>
      <c r="I95" s="316">
        <v>0.10322790789856374</v>
      </c>
    </row>
    <row r="96" spans="2:10" s="217" customFormat="1" ht="15" customHeight="1" x14ac:dyDescent="0.25">
      <c r="B96" s="298" t="s">
        <v>1899</v>
      </c>
      <c r="C96" s="298"/>
      <c r="D96" s="298"/>
      <c r="E96" s="323"/>
      <c r="F96" s="323">
        <v>14270</v>
      </c>
      <c r="G96" s="316">
        <v>7.6944645148766838E-2</v>
      </c>
      <c r="H96" s="322">
        <v>740670964.44999969</v>
      </c>
      <c r="I96" s="316">
        <v>0.10168457298876378</v>
      </c>
    </row>
    <row r="97" spans="2:10" s="217" customFormat="1" ht="15" customHeight="1" x14ac:dyDescent="0.25">
      <c r="B97" s="298" t="s">
        <v>1900</v>
      </c>
      <c r="C97" s="298"/>
      <c r="D97" s="298"/>
      <c r="E97" s="323"/>
      <c r="F97" s="323">
        <v>16791</v>
      </c>
      <c r="G97" s="316">
        <v>9.0538019389834898E-2</v>
      </c>
      <c r="H97" s="322">
        <v>824342436.32000053</v>
      </c>
      <c r="I97" s="316">
        <v>0.11317158719183877</v>
      </c>
    </row>
    <row r="98" spans="2:10" s="217" customFormat="1" ht="15" customHeight="1" thickBot="1" x14ac:dyDescent="0.3">
      <c r="B98" s="293" t="s">
        <v>1901</v>
      </c>
      <c r="C98" s="293"/>
      <c r="D98" s="293"/>
      <c r="E98" s="324"/>
      <c r="F98" s="324">
        <v>125626</v>
      </c>
      <c r="G98" s="321">
        <v>0.67738248013027214</v>
      </c>
      <c r="H98" s="320">
        <v>3935912658.1300097</v>
      </c>
      <c r="I98" s="321">
        <v>0.5403500571407075</v>
      </c>
    </row>
    <row r="99" spans="2:10" s="217" customFormat="1" ht="15" customHeight="1" x14ac:dyDescent="0.25">
      <c r="B99" s="301" t="s">
        <v>1822</v>
      </c>
      <c r="C99" s="301"/>
      <c r="D99" s="309"/>
      <c r="E99" s="356" t="s">
        <v>1875</v>
      </c>
      <c r="F99" s="356"/>
      <c r="G99" s="308" t="s">
        <v>1723</v>
      </c>
      <c r="H99" s="308" t="s">
        <v>1876</v>
      </c>
      <c r="I99" s="308" t="s">
        <v>1877</v>
      </c>
    </row>
    <row r="100" spans="2:10" s="217" customFormat="1" ht="15" customHeight="1" x14ac:dyDescent="0.25">
      <c r="B100" s="298" t="s">
        <v>1902</v>
      </c>
      <c r="C100" s="298"/>
      <c r="D100" s="298"/>
      <c r="E100" s="318"/>
      <c r="F100" s="318">
        <v>27910</v>
      </c>
      <c r="G100" s="316">
        <v>0.15049229475137227</v>
      </c>
      <c r="H100" s="317">
        <v>228289445.07000074</v>
      </c>
      <c r="I100" s="316">
        <v>3.1341197176566221E-2</v>
      </c>
    </row>
    <row r="101" spans="2:10" s="217" customFormat="1" ht="15" customHeight="1" x14ac:dyDescent="0.25">
      <c r="B101" s="298" t="s">
        <v>1903</v>
      </c>
      <c r="C101" s="298"/>
      <c r="D101" s="298"/>
      <c r="E101" s="318"/>
      <c r="F101" s="318">
        <v>20054</v>
      </c>
      <c r="G101" s="316">
        <v>0.10813229949638194</v>
      </c>
      <c r="H101" s="317">
        <v>376502782.5399996</v>
      </c>
      <c r="I101" s="316">
        <v>5.1688977304639269E-2</v>
      </c>
    </row>
    <row r="102" spans="2:10" s="217" customFormat="1" ht="15" customHeight="1" x14ac:dyDescent="0.25">
      <c r="B102" s="298" t="s">
        <v>1904</v>
      </c>
      <c r="C102" s="298"/>
      <c r="D102" s="298"/>
      <c r="E102" s="318"/>
      <c r="F102" s="318">
        <v>11470</v>
      </c>
      <c r="G102" s="316">
        <v>6.1846887165827306E-2</v>
      </c>
      <c r="H102" s="317">
        <v>296858299.48000067</v>
      </c>
      <c r="I102" s="316">
        <v>4.0754816739994176E-2</v>
      </c>
    </row>
    <row r="103" spans="2:10" s="217" customFormat="1" ht="15" customHeight="1" x14ac:dyDescent="0.25">
      <c r="B103" s="298" t="s">
        <v>1905</v>
      </c>
      <c r="C103" s="298"/>
      <c r="D103" s="298"/>
      <c r="E103" s="318"/>
      <c r="F103" s="318">
        <v>14068</v>
      </c>
      <c r="G103" s="316">
        <v>7.5855449751426204E-2</v>
      </c>
      <c r="H103" s="317">
        <v>425238423.48999989</v>
      </c>
      <c r="I103" s="316">
        <v>5.8379752395322657E-2</v>
      </c>
    </row>
    <row r="104" spans="2:10" s="217" customFormat="1" ht="15" customHeight="1" x14ac:dyDescent="0.25">
      <c r="B104" s="298" t="s">
        <v>1906</v>
      </c>
      <c r="C104" s="298"/>
      <c r="D104" s="298"/>
      <c r="E104" s="318"/>
      <c r="F104" s="318">
        <v>16979</v>
      </c>
      <c r="G104" s="316">
        <v>9.155172599726083E-2</v>
      </c>
      <c r="H104" s="317">
        <v>581781549.5200007</v>
      </c>
      <c r="I104" s="316">
        <v>7.9871105085929539E-2</v>
      </c>
    </row>
    <row r="105" spans="2:10" s="217" customFormat="1" ht="15" customHeight="1" x14ac:dyDescent="0.25">
      <c r="B105" s="298" t="s">
        <v>1907</v>
      </c>
      <c r="C105" s="298"/>
      <c r="D105" s="298"/>
      <c r="E105" s="318"/>
      <c r="F105" s="318">
        <v>12590</v>
      </c>
      <c r="G105" s="316">
        <v>6.7885990359003112E-2</v>
      </c>
      <c r="H105" s="317">
        <v>493495486.8399995</v>
      </c>
      <c r="I105" s="316">
        <v>6.7750567066538606E-2</v>
      </c>
    </row>
    <row r="106" spans="2:10" s="217" customFormat="1" ht="15" customHeight="1" x14ac:dyDescent="0.25">
      <c r="B106" s="298" t="s">
        <v>1908</v>
      </c>
      <c r="C106" s="298"/>
      <c r="D106" s="298"/>
      <c r="E106" s="318"/>
      <c r="F106" s="318">
        <v>8966</v>
      </c>
      <c r="G106" s="316">
        <v>4.8345177883941375E-2</v>
      </c>
      <c r="H106" s="317">
        <v>405081293.88000017</v>
      </c>
      <c r="I106" s="316">
        <v>5.5612438411853607E-2</v>
      </c>
    </row>
    <row r="107" spans="2:10" s="217" customFormat="1" ht="15" customHeight="1" x14ac:dyDescent="0.25">
      <c r="B107" s="298" t="s">
        <v>1909</v>
      </c>
      <c r="C107" s="298"/>
      <c r="D107" s="298"/>
      <c r="E107" s="318"/>
      <c r="F107" s="318">
        <v>8617</v>
      </c>
      <c r="G107" s="316">
        <v>4.6463350192496415E-2</v>
      </c>
      <c r="H107" s="317">
        <v>415969952.15999961</v>
      </c>
      <c r="I107" s="316">
        <v>5.7107310792120995E-2</v>
      </c>
    </row>
    <row r="108" spans="2:10" s="217" customFormat="1" ht="15" customHeight="1" x14ac:dyDescent="0.25">
      <c r="B108" s="298" t="s">
        <v>1910</v>
      </c>
      <c r="C108" s="298"/>
      <c r="D108" s="298"/>
      <c r="E108" s="318"/>
      <c r="F108" s="318">
        <v>8917</v>
      </c>
      <c r="G108" s="316">
        <v>4.8080967119239933E-2</v>
      </c>
      <c r="H108" s="317">
        <v>465277616.31000054</v>
      </c>
      <c r="I108" s="316">
        <v>6.3876617292328339E-2</v>
      </c>
    </row>
    <row r="109" spans="2:10" s="217" customFormat="1" ht="15" customHeight="1" x14ac:dyDescent="0.25">
      <c r="B109" s="298" t="s">
        <v>1911</v>
      </c>
      <c r="C109" s="298"/>
      <c r="D109" s="298"/>
      <c r="E109" s="318"/>
      <c r="F109" s="318">
        <v>8201</v>
      </c>
      <c r="G109" s="316">
        <v>4.4220254720745394E-2</v>
      </c>
      <c r="H109" s="317">
        <v>434719946.29999989</v>
      </c>
      <c r="I109" s="316">
        <v>5.9681443219579557E-2</v>
      </c>
    </row>
    <row r="110" spans="2:10" s="217" customFormat="1" ht="15" customHeight="1" x14ac:dyDescent="0.25">
      <c r="B110" s="298" t="s">
        <v>1912</v>
      </c>
      <c r="C110" s="298"/>
      <c r="D110" s="298"/>
      <c r="E110" s="318"/>
      <c r="F110" s="318">
        <v>10867</v>
      </c>
      <c r="G110" s="316">
        <v>5.8595477143072824E-2</v>
      </c>
      <c r="H110" s="317">
        <v>591298246.75999784</v>
      </c>
      <c r="I110" s="316">
        <v>8.1177624905875559E-2</v>
      </c>
    </row>
    <row r="111" spans="2:10" s="217" customFormat="1" ht="15" customHeight="1" x14ac:dyDescent="0.25">
      <c r="B111" s="298" t="s">
        <v>1913</v>
      </c>
      <c r="C111" s="298"/>
      <c r="D111" s="298"/>
      <c r="E111" s="318"/>
      <c r="F111" s="318">
        <v>7728</v>
      </c>
      <c r="G111" s="316">
        <v>4.166981203291311E-2</v>
      </c>
      <c r="H111" s="317">
        <v>477810283.27999979</v>
      </c>
      <c r="I111" s="316">
        <v>6.5597190867398986E-2</v>
      </c>
      <c r="J111" s="220"/>
    </row>
    <row r="112" spans="2:10" s="217" customFormat="1" ht="15" customHeight="1" x14ac:dyDescent="0.25">
      <c r="B112" s="298" t="s">
        <v>1914</v>
      </c>
      <c r="C112" s="298"/>
      <c r="D112" s="298"/>
      <c r="E112" s="318"/>
      <c r="F112" s="318">
        <v>6388</v>
      </c>
      <c r="G112" s="316">
        <v>3.4444456426792051E-2</v>
      </c>
      <c r="H112" s="317">
        <v>420100219.76000017</v>
      </c>
      <c r="I112" s="316">
        <v>5.7674343276710491E-2</v>
      </c>
      <c r="J112" s="220"/>
    </row>
    <row r="113" spans="2:10" s="217" customFormat="1" ht="15" customHeight="1" x14ac:dyDescent="0.25">
      <c r="B113" s="298" t="s">
        <v>1915</v>
      </c>
      <c r="C113" s="298"/>
      <c r="D113" s="298"/>
      <c r="E113" s="318"/>
      <c r="F113" s="318">
        <v>22001</v>
      </c>
      <c r="G113" s="316">
        <v>0.11863063335094738</v>
      </c>
      <c r="H113" s="317">
        <v>1618835515.8599992</v>
      </c>
      <c r="I113" s="316">
        <v>0.22224524258420794</v>
      </c>
      <c r="J113" s="220"/>
    </row>
    <row r="114" spans="2:10" s="217" customFormat="1" ht="15" customHeight="1" thickBot="1" x14ac:dyDescent="0.3">
      <c r="B114" s="293" t="s">
        <v>1916</v>
      </c>
      <c r="C114" s="293"/>
      <c r="D114" s="293"/>
      <c r="E114" s="324"/>
      <c r="F114" s="324">
        <v>702</v>
      </c>
      <c r="G114" s="321">
        <v>3.7852236085798401E-3</v>
      </c>
      <c r="H114" s="320">
        <v>52746198.150000006</v>
      </c>
      <c r="I114" s="321">
        <v>7.2413728809340317E-3</v>
      </c>
      <c r="J114" s="220"/>
    </row>
    <row r="115" spans="2:10" s="217" customFormat="1" ht="15" customHeight="1" x14ac:dyDescent="0.25">
      <c r="B115" s="290" t="s">
        <v>1917</v>
      </c>
      <c r="C115" s="290"/>
      <c r="D115" s="290"/>
      <c r="E115" s="356" t="s">
        <v>1875</v>
      </c>
      <c r="F115" s="356"/>
      <c r="G115" s="308" t="s">
        <v>1723</v>
      </c>
      <c r="H115" s="308" t="s">
        <v>1876</v>
      </c>
      <c r="I115" s="308" t="s">
        <v>1877</v>
      </c>
      <c r="J115" s="220"/>
    </row>
    <row r="116" spans="2:10" s="217" customFormat="1" ht="15" customHeight="1" x14ac:dyDescent="0.25">
      <c r="B116" s="298" t="s">
        <v>1918</v>
      </c>
      <c r="C116" s="298"/>
      <c r="D116" s="298"/>
      <c r="E116" s="318"/>
      <c r="F116" s="318">
        <v>98648</v>
      </c>
      <c r="G116" s="316">
        <v>0.53191558196464972</v>
      </c>
      <c r="H116" s="317">
        <v>2355417769.4600048</v>
      </c>
      <c r="I116" s="316">
        <v>0.32336848829431275</v>
      </c>
      <c r="J116" s="220"/>
    </row>
    <row r="117" spans="2:10" s="217" customFormat="1" ht="15" customHeight="1" x14ac:dyDescent="0.25">
      <c r="B117" s="298" t="s">
        <v>1919</v>
      </c>
      <c r="C117" s="298"/>
      <c r="D117" s="298"/>
      <c r="E117" s="318"/>
      <c r="F117" s="318">
        <v>30377</v>
      </c>
      <c r="G117" s="316">
        <v>0.1637944979456265</v>
      </c>
      <c r="H117" s="317">
        <v>1403930541.3199992</v>
      </c>
      <c r="I117" s="316">
        <v>0.19274156062809353</v>
      </c>
      <c r="J117" s="218"/>
    </row>
    <row r="118" spans="2:10" s="217" customFormat="1" ht="15" customHeight="1" x14ac:dyDescent="0.25">
      <c r="B118" s="298" t="s">
        <v>1920</v>
      </c>
      <c r="C118" s="298"/>
      <c r="D118" s="298"/>
      <c r="E118" s="318"/>
      <c r="F118" s="318">
        <v>27735</v>
      </c>
      <c r="G118" s="316">
        <v>0.14954868487743855</v>
      </c>
      <c r="H118" s="317">
        <v>1587134861.5300064</v>
      </c>
      <c r="I118" s="316">
        <v>0.21789315150230137</v>
      </c>
      <c r="J118" s="220"/>
    </row>
    <row r="119" spans="2:10" s="217" customFormat="1" ht="15" customHeight="1" x14ac:dyDescent="0.25">
      <c r="B119" s="298" t="s">
        <v>1921</v>
      </c>
      <c r="C119" s="298"/>
      <c r="D119" s="298"/>
      <c r="E119" s="318"/>
      <c r="F119" s="318">
        <v>24580</v>
      </c>
      <c r="G119" s="316">
        <v>0.13253674686451919</v>
      </c>
      <c r="H119" s="317">
        <v>1644083093.6499987</v>
      </c>
      <c r="I119" s="316">
        <v>0.22571140946504797</v>
      </c>
      <c r="J119" s="220"/>
    </row>
    <row r="120" spans="2:10" s="217" customFormat="1" ht="15" customHeight="1" x14ac:dyDescent="0.25">
      <c r="B120" s="298" t="s">
        <v>1922</v>
      </c>
      <c r="C120" s="298"/>
      <c r="D120" s="298"/>
      <c r="E120" s="318"/>
      <c r="F120" s="318">
        <v>4118</v>
      </c>
      <c r="G120" s="316">
        <v>2.2204488347766071E-2</v>
      </c>
      <c r="H120" s="317">
        <v>293438993.44000041</v>
      </c>
      <c r="I120" s="316">
        <v>4.0285390110244269E-2</v>
      </c>
      <c r="J120" s="220"/>
    </row>
    <row r="121" spans="2:10" s="217" customFormat="1" ht="15" customHeight="1" thickBot="1" x14ac:dyDescent="0.3">
      <c r="B121" s="293" t="s">
        <v>1923</v>
      </c>
      <c r="C121" s="293"/>
      <c r="D121" s="293"/>
      <c r="E121" s="253"/>
      <c r="F121" s="253">
        <v>0</v>
      </c>
      <c r="G121" s="321">
        <v>0</v>
      </c>
      <c r="H121" s="253">
        <v>0</v>
      </c>
      <c r="I121" s="321">
        <v>0</v>
      </c>
      <c r="J121" s="220"/>
    </row>
    <row r="122" spans="2:10" s="217" customFormat="1" ht="15" customHeight="1" x14ac:dyDescent="0.25">
      <c r="B122" s="290" t="s">
        <v>1924</v>
      </c>
      <c r="C122" s="290"/>
      <c r="D122" s="290"/>
      <c r="E122" s="356" t="s">
        <v>1875</v>
      </c>
      <c r="F122" s="356"/>
      <c r="G122" s="308" t="s">
        <v>1723</v>
      </c>
      <c r="H122" s="308" t="s">
        <v>1876</v>
      </c>
      <c r="I122" s="308" t="s">
        <v>1877</v>
      </c>
      <c r="J122" s="220"/>
    </row>
    <row r="123" spans="2:10" s="217" customFormat="1" ht="15" customHeight="1" x14ac:dyDescent="0.25">
      <c r="B123" s="298" t="s">
        <v>1925</v>
      </c>
      <c r="C123" s="298"/>
      <c r="D123" s="298"/>
      <c r="F123" s="318">
        <v>137403</v>
      </c>
      <c r="G123" s="316">
        <v>0.7408847286178003</v>
      </c>
      <c r="H123" s="317">
        <v>6903078104.1500053</v>
      </c>
      <c r="I123" s="316">
        <v>0.94770361337144593</v>
      </c>
      <c r="J123" s="220"/>
    </row>
    <row r="124" spans="2:10" s="217" customFormat="1" ht="15" customHeight="1" x14ac:dyDescent="0.25">
      <c r="B124" s="298" t="s">
        <v>1926</v>
      </c>
      <c r="C124" s="298"/>
      <c r="D124" s="298"/>
      <c r="F124" s="318">
        <v>10035</v>
      </c>
      <c r="G124" s="316">
        <v>5.410928619957079E-2</v>
      </c>
      <c r="H124" s="317">
        <v>376086258.46999973</v>
      </c>
      <c r="I124" s="316">
        <v>5.1631793920612616E-2</v>
      </c>
      <c r="J124" s="220"/>
    </row>
    <row r="125" spans="2:10" s="217" customFormat="1" ht="15" customHeight="1" x14ac:dyDescent="0.25">
      <c r="B125" s="298" t="s">
        <v>1927</v>
      </c>
      <c r="C125" s="298"/>
      <c r="D125" s="298"/>
      <c r="F125" s="318">
        <v>0</v>
      </c>
      <c r="G125" s="316">
        <v>0</v>
      </c>
      <c r="H125" s="317">
        <v>0</v>
      </c>
      <c r="I125" s="316">
        <v>0</v>
      </c>
      <c r="J125" s="220"/>
    </row>
    <row r="126" spans="2:10" s="217" customFormat="1" ht="15" customHeight="1" thickBot="1" x14ac:dyDescent="0.3">
      <c r="B126" s="293" t="s">
        <v>158</v>
      </c>
      <c r="C126" s="293"/>
      <c r="D126" s="293"/>
      <c r="E126" s="293"/>
      <c r="F126" s="324">
        <v>38020</v>
      </c>
      <c r="G126" s="321">
        <v>0.20500598518262894</v>
      </c>
      <c r="H126" s="320">
        <v>4840896.7800043225</v>
      </c>
      <c r="I126" s="321">
        <v>6.6459270794143712E-4</v>
      </c>
      <c r="J126" s="220"/>
    </row>
    <row r="127" spans="2:10" s="217" customFormat="1" ht="15" customHeight="1" x14ac:dyDescent="0.25">
      <c r="B127" s="297" t="s">
        <v>1928</v>
      </c>
      <c r="C127" s="297"/>
      <c r="D127" s="303"/>
      <c r="E127" s="356" t="s">
        <v>1875</v>
      </c>
      <c r="F127" s="356"/>
      <c r="G127" s="308" t="s">
        <v>1723</v>
      </c>
      <c r="H127" s="308" t="s">
        <v>1876</v>
      </c>
      <c r="I127" s="308" t="s">
        <v>1877</v>
      </c>
      <c r="J127" s="220"/>
    </row>
    <row r="128" spans="2:10" s="217" customFormat="1" ht="15" customHeight="1" x14ac:dyDescent="0.25">
      <c r="B128" s="297" t="s">
        <v>546</v>
      </c>
      <c r="C128" s="297"/>
      <c r="D128" s="303"/>
      <c r="F128" s="264">
        <v>185458</v>
      </c>
      <c r="G128" s="265">
        <v>1</v>
      </c>
      <c r="H128" s="266">
        <v>7284005259.4000044</v>
      </c>
      <c r="I128" s="267">
        <v>1.0000000000000002</v>
      </c>
      <c r="J128" s="220"/>
    </row>
    <row r="129" spans="2:10" s="217" customFormat="1" ht="15" customHeight="1" x14ac:dyDescent="0.25">
      <c r="B129" s="303" t="s">
        <v>1929</v>
      </c>
      <c r="C129" s="303"/>
      <c r="D129" s="303"/>
      <c r="F129" s="326">
        <v>104458</v>
      </c>
      <c r="G129" s="325">
        <v>0.56324342977924924</v>
      </c>
      <c r="H129" s="326">
        <v>3835888406.9100199</v>
      </c>
      <c r="I129" s="325">
        <v>0.52661801719044732</v>
      </c>
      <c r="J129" s="220"/>
    </row>
    <row r="130" spans="2:10" s="217" customFormat="1" ht="15" customHeight="1" x14ac:dyDescent="0.25">
      <c r="B130" s="303" t="s">
        <v>1930</v>
      </c>
      <c r="C130" s="303"/>
      <c r="D130" s="303"/>
      <c r="F130" s="326">
        <v>80773</v>
      </c>
      <c r="G130" s="325">
        <v>0.43553257341284818</v>
      </c>
      <c r="H130" s="326">
        <v>3441564817.9099846</v>
      </c>
      <c r="I130" s="325">
        <v>0.47248247294558826</v>
      </c>
      <c r="J130" s="214"/>
    </row>
    <row r="131" spans="2:10" s="217" customFormat="1" ht="15" customHeight="1" x14ac:dyDescent="0.25">
      <c r="B131" s="303" t="s">
        <v>158</v>
      </c>
      <c r="C131" s="303"/>
      <c r="D131" s="303"/>
      <c r="F131" s="326">
        <v>227</v>
      </c>
      <c r="G131" s="325">
        <v>1.2239968079025979E-3</v>
      </c>
      <c r="H131" s="326">
        <v>6552034.5800000001</v>
      </c>
      <c r="I131" s="325">
        <v>8.9950986396455501E-4</v>
      </c>
      <c r="J131" s="220"/>
    </row>
    <row r="132" spans="2:10" s="217" customFormat="1" ht="15" customHeight="1" thickBot="1" x14ac:dyDescent="0.3">
      <c r="B132" s="295" t="s">
        <v>548</v>
      </c>
      <c r="C132" s="293"/>
      <c r="D132" s="293"/>
      <c r="E132" s="253"/>
      <c r="F132" s="229">
        <v>0</v>
      </c>
      <c r="G132" s="244">
        <v>0</v>
      </c>
      <c r="H132" s="330">
        <v>0</v>
      </c>
      <c r="I132" s="244">
        <v>0</v>
      </c>
      <c r="J132" s="220"/>
    </row>
    <row r="133" spans="2:10" s="217" customFormat="1" ht="15" customHeight="1" x14ac:dyDescent="0.25">
      <c r="B133" s="298"/>
      <c r="C133" s="298"/>
      <c r="D133" s="298"/>
      <c r="E133" s="310"/>
      <c r="F133" s="306"/>
      <c r="G133" s="309"/>
      <c r="H133" s="225" t="s">
        <v>1809</v>
      </c>
      <c r="I133" s="226">
        <v>43555</v>
      </c>
      <c r="J133" s="220"/>
    </row>
    <row r="134" spans="2:10" s="217" customFormat="1" ht="15" customHeight="1" x14ac:dyDescent="0.25">
      <c r="B134" s="298"/>
      <c r="C134" s="298"/>
      <c r="D134" s="298"/>
      <c r="E134" s="310"/>
      <c r="F134" s="306"/>
      <c r="G134" s="309"/>
      <c r="H134" s="225" t="s">
        <v>1810</v>
      </c>
      <c r="I134" s="227" t="s">
        <v>1811</v>
      </c>
      <c r="J134" s="220"/>
    </row>
    <row r="135" spans="2:10" ht="15" customHeight="1" thickBot="1" x14ac:dyDescent="0.3">
      <c r="B135" s="212" t="s">
        <v>1873</v>
      </c>
      <c r="C135" s="212"/>
      <c r="D135" s="212"/>
      <c r="E135" s="212"/>
      <c r="F135" s="212"/>
      <c r="G135" s="302"/>
      <c r="H135" s="212"/>
      <c r="I135" s="212"/>
    </row>
    <row r="136" spans="2:10" s="217" customFormat="1" ht="15" customHeight="1" x14ac:dyDescent="0.25">
      <c r="B136" s="290" t="s">
        <v>1931</v>
      </c>
      <c r="C136" s="290"/>
      <c r="D136" s="290"/>
      <c r="E136" s="356" t="s">
        <v>1875</v>
      </c>
      <c r="F136" s="356"/>
      <c r="G136" s="308" t="s">
        <v>1723</v>
      </c>
      <c r="H136" s="308" t="s">
        <v>1876</v>
      </c>
      <c r="I136" s="308" t="s">
        <v>1877</v>
      </c>
      <c r="J136" s="220"/>
    </row>
    <row r="137" spans="2:10" s="217" customFormat="1" ht="15" customHeight="1" x14ac:dyDescent="0.25">
      <c r="B137" s="301" t="s">
        <v>633</v>
      </c>
      <c r="C137" s="301"/>
      <c r="D137" s="301"/>
      <c r="F137" s="264">
        <v>185458</v>
      </c>
      <c r="G137" s="268">
        <v>1</v>
      </c>
      <c r="H137" s="266">
        <v>7284005259.400013</v>
      </c>
      <c r="I137" s="268">
        <v>1</v>
      </c>
      <c r="J137" s="220"/>
    </row>
    <row r="138" spans="2:10" s="217" customFormat="1" ht="15" customHeight="1" x14ac:dyDescent="0.25">
      <c r="B138" s="303" t="s">
        <v>1932</v>
      </c>
      <c r="C138" s="303"/>
      <c r="D138" s="303"/>
      <c r="F138" s="319">
        <v>51344</v>
      </c>
      <c r="G138" s="316">
        <v>0.27684974495573123</v>
      </c>
      <c r="H138" s="317">
        <v>1929160692.0000055</v>
      </c>
      <c r="I138" s="316">
        <v>0.26484888784373439</v>
      </c>
      <c r="J138" s="220"/>
    </row>
    <row r="139" spans="2:10" s="217" customFormat="1" ht="15" customHeight="1" x14ac:dyDescent="0.25">
      <c r="B139" s="298" t="s">
        <v>1791</v>
      </c>
      <c r="C139" s="298"/>
      <c r="D139" s="298"/>
      <c r="F139" s="319">
        <v>42169</v>
      </c>
      <c r="G139" s="316">
        <v>0.22737762727949185</v>
      </c>
      <c r="H139" s="317">
        <v>1610756615.6600018</v>
      </c>
      <c r="I139" s="316">
        <v>0.22113611375847367</v>
      </c>
      <c r="J139" s="220"/>
    </row>
    <row r="140" spans="2:10" s="217" customFormat="1" ht="15" customHeight="1" x14ac:dyDescent="0.25">
      <c r="B140" s="298" t="s">
        <v>1792</v>
      </c>
      <c r="C140" s="298"/>
      <c r="D140" s="298"/>
      <c r="F140" s="319">
        <v>60136</v>
      </c>
      <c r="G140" s="316">
        <v>0.32425670502216136</v>
      </c>
      <c r="H140" s="317">
        <v>2478169490.3200054</v>
      </c>
      <c r="I140" s="316">
        <v>0.34022071677143922</v>
      </c>
      <c r="J140" s="220"/>
    </row>
    <row r="141" spans="2:10" s="217" customFormat="1" ht="15" customHeight="1" x14ac:dyDescent="0.25">
      <c r="B141" s="298" t="s">
        <v>1793</v>
      </c>
      <c r="C141" s="298"/>
      <c r="D141" s="298"/>
      <c r="F141" s="319">
        <v>15136</v>
      </c>
      <c r="G141" s="316">
        <v>8.1614166010633135E-2</v>
      </c>
      <c r="H141" s="317">
        <v>541408695.96999991</v>
      </c>
      <c r="I141" s="316">
        <v>7.4328432873014702E-2</v>
      </c>
      <c r="J141" s="220"/>
    </row>
    <row r="142" spans="2:10" s="217" customFormat="1" ht="15" customHeight="1" x14ac:dyDescent="0.25">
      <c r="B142" s="298" t="s">
        <v>1794</v>
      </c>
      <c r="C142" s="298"/>
      <c r="D142" s="298"/>
      <c r="F142" s="319">
        <v>8336</v>
      </c>
      <c r="G142" s="316">
        <v>4.4948182337779981E-2</v>
      </c>
      <c r="H142" s="317">
        <v>342392089.63999975</v>
      </c>
      <c r="I142" s="316">
        <v>4.7006019002820261E-2</v>
      </c>
      <c r="J142" s="220"/>
    </row>
    <row r="143" spans="2:10" s="217" customFormat="1" ht="15" customHeight="1" x14ac:dyDescent="0.25">
      <c r="B143" s="298" t="s">
        <v>1795</v>
      </c>
      <c r="C143" s="298"/>
      <c r="D143" s="298"/>
      <c r="F143" s="319">
        <v>3792</v>
      </c>
      <c r="G143" s="316">
        <v>2.0446677954038112E-2</v>
      </c>
      <c r="H143" s="317">
        <v>185273931.41</v>
      </c>
      <c r="I143" s="316">
        <v>2.5435721805788632E-2</v>
      </c>
      <c r="J143" s="220"/>
    </row>
    <row r="144" spans="2:10" s="217" customFormat="1" ht="15" customHeight="1" thickBot="1" x14ac:dyDescent="0.3">
      <c r="B144" s="298" t="s">
        <v>1796</v>
      </c>
      <c r="C144" s="298"/>
      <c r="D144" s="298"/>
      <c r="F144" s="324">
        <v>4545</v>
      </c>
      <c r="G144" s="321">
        <v>2.450689644016435E-2</v>
      </c>
      <c r="H144" s="320">
        <v>196843744.40000018</v>
      </c>
      <c r="I144" s="321">
        <v>2.7024107944729064E-2</v>
      </c>
      <c r="J144" s="220"/>
    </row>
    <row r="145" spans="2:10" s="217" customFormat="1" ht="15" customHeight="1" x14ac:dyDescent="0.25">
      <c r="B145" s="332" t="s">
        <v>1933</v>
      </c>
      <c r="C145" s="289"/>
      <c r="D145" s="289"/>
      <c r="E145" s="356" t="s">
        <v>1875</v>
      </c>
      <c r="F145" s="356"/>
      <c r="G145" s="308" t="s">
        <v>1723</v>
      </c>
      <c r="H145" s="308" t="s">
        <v>1876</v>
      </c>
      <c r="I145" s="308" t="s">
        <v>1877</v>
      </c>
      <c r="J145" s="220"/>
    </row>
    <row r="146" spans="2:10" s="217" customFormat="1" ht="15" customHeight="1" x14ac:dyDescent="0.25">
      <c r="B146" s="269" t="s">
        <v>1934</v>
      </c>
      <c r="C146" s="269"/>
      <c r="D146" s="269"/>
      <c r="E146" s="319"/>
      <c r="F146" s="319">
        <v>133</v>
      </c>
      <c r="G146" s="316">
        <v>7.1714350418962782E-4</v>
      </c>
      <c r="H146" s="317">
        <v>5136686.2700000014</v>
      </c>
      <c r="I146" s="316">
        <v>7.052007909207742E-4</v>
      </c>
      <c r="J146" s="220"/>
    </row>
    <row r="147" spans="2:10" s="217" customFormat="1" ht="15" customHeight="1" x14ac:dyDescent="0.25">
      <c r="B147" s="305" t="s">
        <v>1935</v>
      </c>
      <c r="C147" s="305"/>
      <c r="D147" s="305"/>
      <c r="E147" s="319"/>
      <c r="F147" s="319">
        <v>2</v>
      </c>
      <c r="G147" s="316">
        <v>1.078411284495681E-5</v>
      </c>
      <c r="H147" s="317">
        <v>23457.73</v>
      </c>
      <c r="I147" s="316">
        <v>3.2204438580995854E-6</v>
      </c>
      <c r="J147" s="220"/>
    </row>
    <row r="148" spans="2:10" s="217" customFormat="1" ht="15" customHeight="1" thickBot="1" x14ac:dyDescent="0.3">
      <c r="B148" s="298" t="s">
        <v>1936</v>
      </c>
      <c r="C148" s="298"/>
      <c r="D148" s="298"/>
      <c r="E148" s="310"/>
      <c r="F148" s="306">
        <v>0</v>
      </c>
      <c r="G148" s="316">
        <v>0</v>
      </c>
      <c r="H148" s="259">
        <v>0</v>
      </c>
      <c r="I148" s="316">
        <v>0</v>
      </c>
      <c r="J148" s="220"/>
    </row>
    <row r="149" spans="2:10" s="217" customFormat="1" ht="15" customHeight="1" x14ac:dyDescent="0.25">
      <c r="B149" s="331" t="s">
        <v>1937</v>
      </c>
      <c r="C149" s="289"/>
      <c r="D149" s="289"/>
      <c r="E149" s="308"/>
      <c r="F149" s="308"/>
      <c r="G149" s="290"/>
      <c r="H149" s="360" t="s">
        <v>2000</v>
      </c>
      <c r="I149" s="358" t="s">
        <v>1938</v>
      </c>
      <c r="J149" s="220"/>
    </row>
    <row r="150" spans="2:10" s="217" customFormat="1" ht="15" customHeight="1" x14ac:dyDescent="0.2">
      <c r="B150" s="270"/>
      <c r="C150" s="270"/>
      <c r="D150" s="271"/>
      <c r="E150" s="271"/>
      <c r="F150" s="271"/>
      <c r="G150" s="272"/>
      <c r="H150" s="361"/>
      <c r="I150" s="359"/>
      <c r="J150" s="220"/>
    </row>
    <row r="151" spans="2:10" s="217" customFormat="1" ht="15" customHeight="1" x14ac:dyDescent="0.25">
      <c r="B151" s="271"/>
      <c r="C151" s="271"/>
      <c r="D151" s="271"/>
      <c r="E151" s="271"/>
      <c r="F151" s="271"/>
      <c r="G151" s="273"/>
      <c r="H151" s="311" t="s">
        <v>2011</v>
      </c>
      <c r="I151" s="259">
        <v>7284005259.4000597</v>
      </c>
      <c r="J151" s="220"/>
    </row>
    <row r="152" spans="2:10" s="217" customFormat="1" ht="15" customHeight="1" x14ac:dyDescent="0.25">
      <c r="B152" s="271"/>
      <c r="C152" s="271"/>
      <c r="D152" s="271"/>
      <c r="E152" s="271"/>
      <c r="F152" s="271"/>
      <c r="G152" s="273"/>
      <c r="H152" s="311" t="s">
        <v>2012</v>
      </c>
      <c r="I152" s="275">
        <v>6891689094.6682463</v>
      </c>
      <c r="J152" s="220"/>
    </row>
    <row r="153" spans="2:10" s="217" customFormat="1" ht="15" customHeight="1" x14ac:dyDescent="0.25">
      <c r="B153" s="271"/>
      <c r="C153" s="271"/>
      <c r="D153" s="271"/>
      <c r="E153" s="271"/>
      <c r="F153" s="271"/>
      <c r="G153" s="273"/>
      <c r="H153" s="311" t="s">
        <v>2013</v>
      </c>
      <c r="I153" s="275">
        <v>6510192479.0379181</v>
      </c>
      <c r="J153" s="220"/>
    </row>
    <row r="154" spans="2:10" s="217" customFormat="1" ht="15" customHeight="1" x14ac:dyDescent="0.25">
      <c r="B154" s="271"/>
      <c r="C154" s="271"/>
      <c r="D154" s="271"/>
      <c r="E154" s="271"/>
      <c r="F154" s="271"/>
      <c r="G154" s="273"/>
      <c r="H154" s="311" t="s">
        <v>2014</v>
      </c>
      <c r="I154" s="275">
        <v>6142428503.7809658</v>
      </c>
      <c r="J154" s="220"/>
    </row>
    <row r="155" spans="2:10" s="217" customFormat="1" ht="15" customHeight="1" x14ac:dyDescent="0.25">
      <c r="B155" s="271"/>
      <c r="C155" s="271"/>
      <c r="D155" s="271"/>
      <c r="E155" s="271"/>
      <c r="F155" s="271"/>
      <c r="G155" s="273"/>
      <c r="H155" s="311" t="s">
        <v>2015</v>
      </c>
      <c r="I155" s="275">
        <v>5788407739.5325785</v>
      </c>
      <c r="J155" s="220"/>
    </row>
    <row r="156" spans="2:10" s="217" customFormat="1" ht="15" customHeight="1" x14ac:dyDescent="0.25">
      <c r="B156" s="271"/>
      <c r="C156" s="271"/>
      <c r="D156" s="271"/>
      <c r="E156" s="271"/>
      <c r="F156" s="271"/>
      <c r="G156" s="273"/>
      <c r="H156" s="311" t="s">
        <v>2016</v>
      </c>
      <c r="I156" s="275">
        <v>5453984287.8644876</v>
      </c>
      <c r="J156" s="220"/>
    </row>
    <row r="157" spans="2:10" s="217" customFormat="1" ht="15" customHeight="1" x14ac:dyDescent="0.25">
      <c r="B157" s="271"/>
      <c r="C157" s="271"/>
      <c r="D157" s="271"/>
      <c r="E157" s="271"/>
      <c r="F157" s="271"/>
      <c r="G157" s="273"/>
      <c r="H157" s="311" t="s">
        <v>2017</v>
      </c>
      <c r="I157" s="275">
        <v>5145787019.224412</v>
      </c>
      <c r="J157" s="220"/>
    </row>
    <row r="158" spans="2:10" s="217" customFormat="1" ht="15" customHeight="1" x14ac:dyDescent="0.25">
      <c r="B158" s="271"/>
      <c r="C158" s="271"/>
      <c r="D158" s="271"/>
      <c r="E158" s="271"/>
      <c r="F158" s="271"/>
      <c r="G158" s="273"/>
      <c r="H158" s="311" t="s">
        <v>2018</v>
      </c>
      <c r="I158" s="275">
        <v>4847380362.6723852</v>
      </c>
      <c r="J158" s="220"/>
    </row>
    <row r="159" spans="2:10" s="217" customFormat="1" ht="15" customHeight="1" x14ac:dyDescent="0.25">
      <c r="B159" s="271"/>
      <c r="C159" s="271"/>
      <c r="D159" s="271"/>
      <c r="E159" s="271"/>
      <c r="F159" s="271"/>
      <c r="G159" s="273"/>
      <c r="H159" s="311" t="s">
        <v>2019</v>
      </c>
      <c r="I159" s="275">
        <v>4550770004.8605909</v>
      </c>
      <c r="J159" s="220"/>
    </row>
    <row r="160" spans="2:10" s="217" customFormat="1" ht="15" customHeight="1" x14ac:dyDescent="0.25">
      <c r="B160" s="271"/>
      <c r="C160" s="271"/>
      <c r="D160" s="271"/>
      <c r="E160" s="271"/>
      <c r="F160" s="271"/>
      <c r="G160" s="273"/>
      <c r="H160" s="311" t="s">
        <v>2020</v>
      </c>
      <c r="I160" s="275">
        <v>4266159664.980547</v>
      </c>
      <c r="J160" s="220"/>
    </row>
    <row r="161" spans="2:10" s="217" customFormat="1" ht="15" customHeight="1" x14ac:dyDescent="0.25">
      <c r="B161" s="271"/>
      <c r="C161" s="271"/>
      <c r="D161" s="271"/>
      <c r="E161" s="271"/>
      <c r="F161" s="271"/>
      <c r="G161" s="273"/>
      <c r="H161" s="311" t="s">
        <v>2021</v>
      </c>
      <c r="I161" s="275">
        <v>3994906679.9985614</v>
      </c>
      <c r="J161" s="220"/>
    </row>
    <row r="162" spans="2:10" s="217" customFormat="1" ht="15" customHeight="1" x14ac:dyDescent="0.25">
      <c r="B162" s="271"/>
      <c r="C162" s="271"/>
      <c r="D162" s="271"/>
      <c r="E162" s="271"/>
      <c r="F162" s="271"/>
      <c r="G162" s="273"/>
      <c r="H162" s="311" t="s">
        <v>2022</v>
      </c>
      <c r="I162" s="275">
        <v>3738363030.2860408</v>
      </c>
      <c r="J162" s="220"/>
    </row>
    <row r="163" spans="2:10" s="217" customFormat="1" ht="15" customHeight="1" x14ac:dyDescent="0.25">
      <c r="B163" s="271"/>
      <c r="C163" s="271"/>
      <c r="D163" s="271"/>
      <c r="E163" s="271"/>
      <c r="F163" s="271"/>
      <c r="G163" s="273"/>
      <c r="H163" s="311" t="s">
        <v>2023</v>
      </c>
      <c r="I163" s="275">
        <v>2639585029.5117235</v>
      </c>
      <c r="J163" s="220"/>
    </row>
    <row r="164" spans="2:10" s="217" customFormat="1" ht="15" customHeight="1" x14ac:dyDescent="0.25">
      <c r="B164" s="271"/>
      <c r="C164" s="271"/>
      <c r="D164" s="271"/>
      <c r="E164" s="271"/>
      <c r="F164" s="271"/>
      <c r="G164" s="273"/>
      <c r="H164" s="311" t="s">
        <v>2024</v>
      </c>
      <c r="I164" s="275">
        <v>1716149723.3967671</v>
      </c>
      <c r="J164" s="220"/>
    </row>
    <row r="165" spans="2:10" s="217" customFormat="1" ht="15" customHeight="1" x14ac:dyDescent="0.25">
      <c r="B165" s="271"/>
      <c r="C165" s="271"/>
      <c r="D165" s="271"/>
      <c r="E165" s="271"/>
      <c r="F165" s="271"/>
      <c r="G165" s="273"/>
      <c r="H165" s="311" t="s">
        <v>2025</v>
      </c>
      <c r="I165" s="275">
        <v>953248481.55800414</v>
      </c>
      <c r="J165" s="220"/>
    </row>
    <row r="166" spans="2:10" s="217" customFormat="1" ht="15" customHeight="1" x14ac:dyDescent="0.25">
      <c r="B166" s="271"/>
      <c r="C166" s="271"/>
      <c r="D166" s="271"/>
      <c r="E166" s="271"/>
      <c r="F166" s="271"/>
      <c r="G166" s="273"/>
      <c r="H166" s="311" t="s">
        <v>2026</v>
      </c>
      <c r="I166" s="275">
        <v>398618945.74064237</v>
      </c>
      <c r="J166" s="220"/>
    </row>
    <row r="167" spans="2:10" s="217" customFormat="1" ht="15" customHeight="1" x14ac:dyDescent="0.25">
      <c r="B167" s="303"/>
      <c r="C167" s="303"/>
      <c r="D167" s="303"/>
      <c r="E167" s="304"/>
      <c r="F167" s="304"/>
      <c r="G167" s="276"/>
      <c r="H167" s="311" t="s">
        <v>2027</v>
      </c>
      <c r="I167" s="275">
        <v>74651481.945051253</v>
      </c>
      <c r="J167" s="220"/>
    </row>
    <row r="168" spans="2:10" s="217" customFormat="1" ht="15" customHeight="1" x14ac:dyDescent="0.25">
      <c r="H168" s="311" t="s">
        <v>2028</v>
      </c>
      <c r="I168" s="275">
        <v>466369.3450968932</v>
      </c>
      <c r="J168" s="220"/>
    </row>
    <row r="169" spans="2:10" s="217" customFormat="1" ht="15" customHeight="1" thickBot="1" x14ac:dyDescent="0.3">
      <c r="B169" s="310"/>
      <c r="C169" s="306"/>
      <c r="D169" s="310"/>
      <c r="E169" s="306"/>
      <c r="F169" s="310"/>
      <c r="G169" s="306"/>
      <c r="H169" s="274"/>
      <c r="I169" s="275"/>
      <c r="J169" s="220"/>
    </row>
    <row r="170" spans="2:10" s="217" customFormat="1" ht="15" customHeight="1" x14ac:dyDescent="0.25">
      <c r="B170" s="347" t="s">
        <v>1939</v>
      </c>
      <c r="C170" s="348"/>
      <c r="D170" s="348"/>
      <c r="E170" s="348"/>
      <c r="F170" s="348"/>
      <c r="G170" s="348"/>
      <c r="H170" s="308"/>
      <c r="I170" s="308"/>
      <c r="J170" s="220"/>
    </row>
    <row r="171" spans="2:10" ht="15" customHeight="1" x14ac:dyDescent="0.25">
      <c r="B171" s="212" t="s">
        <v>1940</v>
      </c>
      <c r="C171" s="212"/>
      <c r="D171" s="212"/>
      <c r="E171" s="212"/>
      <c r="F171" s="212"/>
      <c r="G171" s="302"/>
      <c r="H171" s="212"/>
      <c r="I171" s="212"/>
    </row>
    <row r="172" spans="2:10" s="217" customFormat="1" ht="15" customHeight="1" thickBot="1" x14ac:dyDescent="0.3">
      <c r="B172" s="299" t="s">
        <v>1941</v>
      </c>
      <c r="C172" s="277" t="s">
        <v>1942</v>
      </c>
      <c r="D172" s="277" t="s">
        <v>1943</v>
      </c>
      <c r="E172" s="277" t="s">
        <v>1944</v>
      </c>
      <c r="F172" s="277" t="s">
        <v>1945</v>
      </c>
      <c r="G172" s="277" t="s">
        <v>1946</v>
      </c>
      <c r="H172" s="278" t="s">
        <v>1947</v>
      </c>
      <c r="I172" s="277" t="s">
        <v>1948</v>
      </c>
      <c r="J172" s="220"/>
    </row>
    <row r="173" spans="2:10" s="217" customFormat="1" ht="15" customHeight="1" x14ac:dyDescent="0.25">
      <c r="B173" s="298" t="s">
        <v>1991</v>
      </c>
      <c r="C173" s="234">
        <v>392316164.73181355</v>
      </c>
      <c r="D173" s="234">
        <v>381496615.63032764</v>
      </c>
      <c r="E173" s="234">
        <v>367763975.25695258</v>
      </c>
      <c r="F173" s="234">
        <v>354020764.24838769</v>
      </c>
      <c r="G173" s="234">
        <v>334423451.66808993</v>
      </c>
      <c r="H173" s="234">
        <v>1459077607.865927</v>
      </c>
      <c r="I173" s="234">
        <v>3994906679.9985609</v>
      </c>
      <c r="J173" s="220"/>
    </row>
    <row r="174" spans="2:10" s="217" customFormat="1" ht="15" customHeight="1" x14ac:dyDescent="0.25">
      <c r="B174" s="298" t="s">
        <v>1949</v>
      </c>
      <c r="C174" s="234">
        <v>0</v>
      </c>
      <c r="D174" s="234">
        <v>0</v>
      </c>
      <c r="E174" s="234">
        <v>0</v>
      </c>
      <c r="F174" s="234">
        <v>0</v>
      </c>
      <c r="G174" s="234">
        <v>0</v>
      </c>
      <c r="H174" s="234">
        <v>0</v>
      </c>
      <c r="I174" s="234">
        <v>0</v>
      </c>
      <c r="J174" s="220"/>
    </row>
    <row r="175" spans="2:10" s="217" customFormat="1" ht="15" customHeight="1" thickBot="1" x14ac:dyDescent="0.3">
      <c r="B175" s="299" t="s">
        <v>1992</v>
      </c>
      <c r="C175" s="253">
        <v>0</v>
      </c>
      <c r="D175" s="253">
        <v>0</v>
      </c>
      <c r="E175" s="253">
        <v>101704800</v>
      </c>
      <c r="F175" s="253">
        <v>122736250</v>
      </c>
      <c r="G175" s="253">
        <v>0</v>
      </c>
      <c r="H175" s="253">
        <v>0</v>
      </c>
      <c r="I175" s="312">
        <v>0</v>
      </c>
      <c r="J175" s="220"/>
    </row>
    <row r="176" spans="2:10" s="217" customFormat="1" ht="15" customHeight="1" thickBot="1" x14ac:dyDescent="0.3">
      <c r="B176" s="287" t="s">
        <v>1950</v>
      </c>
      <c r="C176" s="229">
        <v>392316164.73181355</v>
      </c>
      <c r="D176" s="229">
        <v>381496615.63032764</v>
      </c>
      <c r="E176" s="229">
        <v>469468775.25695258</v>
      </c>
      <c r="F176" s="229">
        <v>476757014.24838769</v>
      </c>
      <c r="G176" s="229">
        <v>334423451.66808993</v>
      </c>
      <c r="H176" s="229">
        <v>1459077607.865927</v>
      </c>
      <c r="I176" s="229">
        <v>3994906679.9985609</v>
      </c>
      <c r="J176" s="220"/>
    </row>
    <row r="177" spans="2:11" s="217" customFormat="1" ht="15" customHeight="1" thickBot="1" x14ac:dyDescent="0.3">
      <c r="B177" s="287" t="s">
        <v>1951</v>
      </c>
      <c r="C177" s="229">
        <v>1000000000</v>
      </c>
      <c r="D177" s="229">
        <v>0</v>
      </c>
      <c r="E177" s="229">
        <v>1000000000</v>
      </c>
      <c r="F177" s="229">
        <v>1750000000</v>
      </c>
      <c r="G177" s="229">
        <v>0</v>
      </c>
      <c r="H177" s="229">
        <v>1500000000</v>
      </c>
      <c r="I177" s="229">
        <v>0</v>
      </c>
      <c r="J177" s="220"/>
    </row>
    <row r="178" spans="2:11" s="217" customFormat="1" ht="15" customHeight="1" x14ac:dyDescent="0.25">
      <c r="B178" s="347" t="s">
        <v>1939</v>
      </c>
      <c r="C178" s="348"/>
      <c r="D178" s="348"/>
      <c r="E178" s="348"/>
      <c r="F178" s="348"/>
      <c r="G178" s="348"/>
      <c r="H178" s="231"/>
      <c r="I178" s="231"/>
      <c r="J178" s="220"/>
    </row>
    <row r="179" spans="2:11" ht="15" customHeight="1" x14ac:dyDescent="0.25">
      <c r="B179" s="212" t="s">
        <v>1952</v>
      </c>
      <c r="C179" s="212"/>
      <c r="D179" s="212"/>
      <c r="E179" s="212"/>
      <c r="F179" s="212"/>
      <c r="G179" s="302"/>
      <c r="H179" s="212"/>
      <c r="I179" s="212" t="s">
        <v>1823</v>
      </c>
    </row>
    <row r="180" spans="2:11" s="217" customFormat="1" ht="15" customHeight="1" x14ac:dyDescent="0.25">
      <c r="B180" s="297" t="s">
        <v>1993</v>
      </c>
      <c r="C180" s="297"/>
      <c r="D180" s="297"/>
      <c r="E180" s="297"/>
      <c r="F180" s="297"/>
      <c r="G180" s="297"/>
      <c r="H180" s="309"/>
      <c r="I180" s="309"/>
      <c r="J180" s="220"/>
    </row>
    <row r="181" spans="2:11" s="217" customFormat="1" ht="15" customHeight="1" x14ac:dyDescent="0.25">
      <c r="B181" s="291" t="s">
        <v>1953</v>
      </c>
      <c r="C181" s="291"/>
      <c r="D181" s="291"/>
      <c r="E181" s="291"/>
      <c r="F181" s="291"/>
      <c r="G181" s="297"/>
      <c r="H181" s="309"/>
      <c r="I181" s="215">
        <v>123157125</v>
      </c>
      <c r="J181" s="220"/>
    </row>
    <row r="182" spans="2:11" s="217" customFormat="1" ht="15" customHeight="1" x14ac:dyDescent="0.25">
      <c r="B182" s="291" t="s">
        <v>1954</v>
      </c>
      <c r="C182" s="291"/>
      <c r="D182" s="291"/>
      <c r="E182" s="291"/>
      <c r="F182" s="291"/>
      <c r="G182" s="291"/>
      <c r="H182" s="263"/>
      <c r="I182" s="216">
        <v>0</v>
      </c>
      <c r="J182" s="220"/>
      <c r="K182" s="221"/>
    </row>
    <row r="183" spans="2:11" s="217" customFormat="1" ht="15" customHeight="1" x14ac:dyDescent="0.25">
      <c r="B183" s="291" t="s">
        <v>1955</v>
      </c>
      <c r="C183" s="291"/>
      <c r="D183" s="291"/>
      <c r="E183" s="291"/>
      <c r="F183" s="291"/>
      <c r="G183" s="291"/>
      <c r="H183" s="263"/>
      <c r="I183" s="216">
        <v>123157125</v>
      </c>
      <c r="J183" s="220"/>
    </row>
    <row r="184" spans="2:11" s="217" customFormat="1" ht="15" customHeight="1" x14ac:dyDescent="0.25">
      <c r="B184" s="297" t="s">
        <v>1956</v>
      </c>
      <c r="C184" s="297"/>
      <c r="D184" s="297"/>
      <c r="E184" s="297"/>
      <c r="F184" s="297"/>
      <c r="G184" s="297"/>
      <c r="H184" s="309"/>
      <c r="I184" s="309"/>
      <c r="J184" s="220"/>
    </row>
    <row r="185" spans="2:11" s="217" customFormat="1" ht="15" customHeight="1" x14ac:dyDescent="0.25">
      <c r="B185" s="307" t="s">
        <v>1957</v>
      </c>
      <c r="C185" s="307"/>
      <c r="D185" s="307"/>
      <c r="E185" s="307"/>
      <c r="F185" s="307"/>
      <c r="G185" s="307"/>
      <c r="H185" s="264"/>
      <c r="I185" s="215">
        <v>2762000</v>
      </c>
      <c r="J185" s="220"/>
    </row>
    <row r="186" spans="2:11" s="217" customFormat="1" ht="15" customHeight="1" x14ac:dyDescent="0.25">
      <c r="B186" s="305" t="s">
        <v>1958</v>
      </c>
      <c r="C186" s="305"/>
      <c r="D186" s="305"/>
      <c r="E186" s="305"/>
      <c r="F186" s="305"/>
      <c r="G186" s="305"/>
      <c r="H186" s="310"/>
      <c r="I186" s="216">
        <v>1646500</v>
      </c>
      <c r="J186" s="220"/>
    </row>
    <row r="187" spans="2:11" s="217" customFormat="1" ht="15" customHeight="1" x14ac:dyDescent="0.25">
      <c r="B187" s="305" t="s">
        <v>1959</v>
      </c>
      <c r="C187" s="305"/>
      <c r="D187" s="305"/>
      <c r="E187" s="305"/>
      <c r="F187" s="305"/>
      <c r="G187" s="305"/>
      <c r="H187" s="310"/>
      <c r="I187" s="216">
        <v>0</v>
      </c>
      <c r="J187" s="220"/>
    </row>
    <row r="188" spans="2:11" s="217" customFormat="1" ht="15" customHeight="1" thickBot="1" x14ac:dyDescent="0.3">
      <c r="B188" s="299" t="s">
        <v>1960</v>
      </c>
      <c r="C188" s="299"/>
      <c r="D188" s="299"/>
      <c r="E188" s="299"/>
      <c r="F188" s="299"/>
      <c r="G188" s="299"/>
      <c r="H188" s="253"/>
      <c r="I188" s="213">
        <v>1115500</v>
      </c>
      <c r="J188" s="220"/>
    </row>
    <row r="189" spans="2:11" s="217" customFormat="1" ht="15" customHeight="1" x14ac:dyDescent="0.25">
      <c r="B189" s="346" t="s">
        <v>1961</v>
      </c>
      <c r="C189" s="346"/>
      <c r="D189" s="346"/>
      <c r="E189" s="346"/>
      <c r="F189" s="346"/>
      <c r="G189" s="346"/>
      <c r="H189" s="254"/>
      <c r="I189" s="255"/>
      <c r="J189" s="220"/>
    </row>
    <row r="190" spans="2:11" ht="15" customHeight="1" x14ac:dyDescent="0.25">
      <c r="B190" s="212" t="s">
        <v>1962</v>
      </c>
      <c r="C190" s="212"/>
      <c r="D190" s="212"/>
      <c r="E190" s="212"/>
      <c r="F190" s="212"/>
      <c r="G190" s="302"/>
      <c r="H190" s="212"/>
      <c r="I190" s="212" t="s">
        <v>1823</v>
      </c>
    </row>
    <row r="191" spans="2:11" s="217" customFormat="1" ht="15" customHeight="1" x14ac:dyDescent="0.25">
      <c r="B191" s="297" t="s">
        <v>1963</v>
      </c>
      <c r="C191" s="297"/>
      <c r="D191" s="297"/>
      <c r="E191" s="297"/>
      <c r="F191" s="297"/>
      <c r="G191" s="297"/>
      <c r="H191" s="309"/>
      <c r="I191" s="215">
        <v>0</v>
      </c>
      <c r="J191" s="220"/>
    </row>
    <row r="192" spans="2:11" s="217" customFormat="1" ht="15" customHeight="1" x14ac:dyDescent="0.25">
      <c r="B192" s="297" t="s">
        <v>1994</v>
      </c>
      <c r="C192" s="297"/>
      <c r="D192" s="297"/>
      <c r="E192" s="297"/>
      <c r="F192" s="297"/>
      <c r="G192" s="297"/>
      <c r="H192" s="309"/>
      <c r="I192" s="215">
        <v>0</v>
      </c>
      <c r="J192" s="220"/>
    </row>
    <row r="193" spans="2:10" s="217" customFormat="1" ht="15" customHeight="1" x14ac:dyDescent="0.25">
      <c r="B193" s="305" t="s">
        <v>1964</v>
      </c>
      <c r="C193" s="305"/>
      <c r="D193" s="305"/>
      <c r="E193" s="305"/>
      <c r="F193" s="305"/>
      <c r="G193" s="305"/>
      <c r="H193" s="310"/>
      <c r="I193" s="216">
        <v>0</v>
      </c>
      <c r="J193" s="220"/>
    </row>
    <row r="194" spans="2:10" s="217" customFormat="1" ht="15" customHeight="1" x14ac:dyDescent="0.25">
      <c r="B194" s="305" t="s">
        <v>1965</v>
      </c>
      <c r="C194" s="305"/>
      <c r="D194" s="305"/>
      <c r="E194" s="305"/>
      <c r="F194" s="305"/>
      <c r="G194" s="305"/>
      <c r="H194" s="310"/>
      <c r="I194" s="216">
        <v>0</v>
      </c>
      <c r="J194" s="220"/>
    </row>
    <row r="195" spans="2:10" s="217" customFormat="1" ht="15" customHeight="1" thickBot="1" x14ac:dyDescent="0.3">
      <c r="B195" s="297" t="s">
        <v>1995</v>
      </c>
      <c r="C195" s="297"/>
      <c r="D195" s="297"/>
      <c r="E195" s="297"/>
      <c r="F195" s="297"/>
      <c r="G195" s="297"/>
      <c r="H195" s="310"/>
      <c r="I195" s="215">
        <v>0</v>
      </c>
      <c r="J195" s="220"/>
    </row>
    <row r="196" spans="2:10" s="217" customFormat="1" ht="15" customHeight="1" x14ac:dyDescent="0.25">
      <c r="B196" s="345" t="s">
        <v>1966</v>
      </c>
      <c r="C196" s="345"/>
      <c r="D196" s="345"/>
      <c r="E196" s="345"/>
      <c r="F196" s="345"/>
      <c r="G196" s="345"/>
      <c r="H196" s="254"/>
      <c r="I196" s="255"/>
      <c r="J196" s="220"/>
    </row>
    <row r="197" spans="2:10" s="217" customFormat="1" ht="15" customHeight="1" x14ac:dyDescent="0.25">
      <c r="B197" s="279"/>
      <c r="C197" s="279"/>
      <c r="D197" s="279"/>
      <c r="E197" s="279"/>
      <c r="F197" s="279"/>
      <c r="G197" s="279"/>
      <c r="H197" s="310"/>
      <c r="I197" s="216"/>
      <c r="J197" s="220"/>
    </row>
    <row r="198" spans="2:10" s="217" customFormat="1" ht="15" customHeight="1" x14ac:dyDescent="0.25">
      <c r="B198" s="279"/>
      <c r="C198" s="279"/>
      <c r="D198" s="279"/>
      <c r="E198" s="279"/>
      <c r="F198" s="279"/>
      <c r="G198" s="279"/>
      <c r="H198" s="310"/>
      <c r="I198" s="216"/>
      <c r="J198" s="218"/>
    </row>
    <row r="199" spans="2:10" s="217" customFormat="1" ht="15" customHeight="1" x14ac:dyDescent="0.25">
      <c r="B199" s="279"/>
      <c r="C199" s="279"/>
      <c r="D199" s="279"/>
      <c r="E199" s="279"/>
      <c r="F199" s="279"/>
      <c r="G199" s="279"/>
      <c r="H199" s="310"/>
      <c r="I199" s="216"/>
      <c r="J199" s="218"/>
    </row>
    <row r="200" spans="2:10" s="217" customFormat="1" ht="15" customHeight="1" x14ac:dyDescent="0.25">
      <c r="B200" s="279"/>
      <c r="C200" s="279"/>
      <c r="D200" s="279"/>
      <c r="E200" s="279"/>
      <c r="F200" s="279"/>
      <c r="G200" s="279"/>
      <c r="H200" s="310"/>
      <c r="I200" s="216"/>
      <c r="J200" s="218"/>
    </row>
    <row r="201" spans="2:10" s="217" customFormat="1" ht="15" customHeight="1" x14ac:dyDescent="0.25">
      <c r="B201" s="279"/>
      <c r="C201" s="279"/>
      <c r="D201" s="279"/>
      <c r="E201" s="279"/>
      <c r="F201" s="279"/>
      <c r="G201" s="279"/>
      <c r="H201" s="310"/>
      <c r="I201" s="216"/>
      <c r="J201" s="218"/>
    </row>
    <row r="202" spans="2:10" s="217" customFormat="1" ht="15" customHeight="1" x14ac:dyDescent="0.25">
      <c r="B202" s="279"/>
      <c r="C202" s="279"/>
      <c r="D202" s="279"/>
      <c r="E202" s="279"/>
      <c r="F202" s="279"/>
      <c r="G202" s="279"/>
      <c r="H202" s="310"/>
      <c r="I202" s="216"/>
      <c r="J202" s="218"/>
    </row>
    <row r="203" spans="2:10" ht="15" customHeight="1" x14ac:dyDescent="0.25">
      <c r="B203" s="212" t="s">
        <v>1967</v>
      </c>
      <c r="C203" s="212"/>
      <c r="D203" s="212"/>
      <c r="E203" s="212"/>
      <c r="F203" s="212"/>
      <c r="G203" s="302"/>
      <c r="H203" s="212"/>
      <c r="I203" s="212"/>
      <c r="J203" s="218"/>
    </row>
    <row r="204" spans="2:10" s="217" customFormat="1" ht="15" customHeight="1" x14ac:dyDescent="0.25">
      <c r="B204" s="298" t="s">
        <v>1968</v>
      </c>
      <c r="C204" s="298"/>
      <c r="D204" s="298"/>
      <c r="E204" s="298"/>
      <c r="F204" s="298"/>
      <c r="G204" s="298"/>
      <c r="H204" s="349" t="s">
        <v>1969</v>
      </c>
      <c r="I204" s="349"/>
      <c r="J204" s="218"/>
    </row>
    <row r="205" spans="2:10" s="217" customFormat="1" ht="15" customHeight="1" x14ac:dyDescent="0.25">
      <c r="B205" s="305" t="s">
        <v>1970</v>
      </c>
      <c r="C205" s="350" t="s">
        <v>1784</v>
      </c>
      <c r="D205" s="350"/>
      <c r="E205" s="350"/>
      <c r="F205" s="350"/>
      <c r="G205" s="350"/>
      <c r="H205" s="350"/>
      <c r="I205" s="350"/>
      <c r="J205" s="220"/>
    </row>
    <row r="206" spans="2:10" s="217" customFormat="1" ht="15" customHeight="1" x14ac:dyDescent="0.25">
      <c r="B206" s="305" t="s">
        <v>1971</v>
      </c>
      <c r="C206" s="350" t="s">
        <v>1787</v>
      </c>
      <c r="D206" s="350"/>
      <c r="E206" s="350"/>
      <c r="F206" s="350"/>
      <c r="G206" s="350"/>
      <c r="H206" s="350"/>
      <c r="I206" s="350"/>
      <c r="J206" s="220"/>
    </row>
    <row r="207" spans="2:10" ht="15" customHeight="1" x14ac:dyDescent="0.25">
      <c r="B207" s="212" t="s">
        <v>1972</v>
      </c>
      <c r="C207" s="212"/>
      <c r="D207" s="212"/>
      <c r="E207" s="212"/>
      <c r="F207" s="212"/>
      <c r="G207" s="212"/>
      <c r="H207" s="212"/>
      <c r="I207" s="212"/>
    </row>
    <row r="208" spans="2:10" s="217" customFormat="1" ht="60" customHeight="1" x14ac:dyDescent="0.25">
      <c r="B208" s="352" t="s">
        <v>1973</v>
      </c>
      <c r="C208" s="352"/>
      <c r="D208" s="352"/>
      <c r="E208" s="352"/>
      <c r="F208" s="352"/>
      <c r="G208" s="352"/>
      <c r="H208" s="352"/>
      <c r="I208" s="352"/>
      <c r="J208" s="220"/>
    </row>
    <row r="209" spans="1:9" s="222" customFormat="1" ht="15" customHeight="1" x14ac:dyDescent="0.25">
      <c r="A209" s="280"/>
      <c r="B209" s="351" t="s">
        <v>1974</v>
      </c>
      <c r="C209" s="351"/>
      <c r="D209" s="351"/>
      <c r="E209" s="351"/>
      <c r="F209" s="351"/>
      <c r="G209" s="351"/>
      <c r="H209" s="351"/>
      <c r="I209" s="351"/>
    </row>
    <row r="210" spans="1:9" s="222" customFormat="1" ht="18.75" customHeight="1" x14ac:dyDescent="0.25">
      <c r="A210" s="280"/>
      <c r="B210" s="351"/>
      <c r="C210" s="351"/>
      <c r="D210" s="351"/>
      <c r="E210" s="351"/>
      <c r="F210" s="351"/>
      <c r="G210" s="351"/>
      <c r="H210" s="351"/>
      <c r="I210" s="351"/>
    </row>
    <row r="211" spans="1:9" s="222" customFormat="1" ht="60" customHeight="1" x14ac:dyDescent="0.25">
      <c r="A211" s="280"/>
      <c r="B211" s="352" t="s">
        <v>1975</v>
      </c>
      <c r="C211" s="352"/>
      <c r="D211" s="352"/>
      <c r="E211" s="352"/>
      <c r="F211" s="352"/>
      <c r="G211" s="352"/>
      <c r="H211" s="352"/>
      <c r="I211" s="352"/>
    </row>
    <row r="212" spans="1:9" s="222" customFormat="1" ht="15" customHeight="1" x14ac:dyDescent="0.25">
      <c r="A212" s="280"/>
      <c r="B212" s="351" t="s">
        <v>1976</v>
      </c>
      <c r="C212" s="351"/>
      <c r="D212" s="351"/>
      <c r="E212" s="351"/>
      <c r="F212" s="351"/>
      <c r="G212" s="351"/>
      <c r="H212" s="351"/>
      <c r="I212" s="351"/>
    </row>
    <row r="213" spans="1:9" s="222" customFormat="1" ht="36.75" customHeight="1" x14ac:dyDescent="0.25">
      <c r="A213" s="280"/>
      <c r="B213" s="351"/>
      <c r="C213" s="351"/>
      <c r="D213" s="351"/>
      <c r="E213" s="351"/>
      <c r="F213" s="351"/>
      <c r="G213" s="351"/>
      <c r="H213" s="351"/>
      <c r="I213" s="351"/>
    </row>
    <row r="214" spans="1:9" s="222" customFormat="1" ht="51" customHeight="1" x14ac:dyDescent="0.25">
      <c r="A214" s="280"/>
      <c r="B214" s="352" t="s">
        <v>1977</v>
      </c>
      <c r="C214" s="352"/>
      <c r="D214" s="352"/>
      <c r="E214" s="352"/>
      <c r="F214" s="352"/>
      <c r="G214" s="352"/>
      <c r="H214" s="352"/>
      <c r="I214" s="352"/>
    </row>
    <row r="215" spans="1:9" s="222" customFormat="1" ht="15" customHeight="1" x14ac:dyDescent="0.25">
      <c r="A215" s="280"/>
      <c r="B215" s="351" t="s">
        <v>1978</v>
      </c>
      <c r="C215" s="351"/>
      <c r="D215" s="351"/>
      <c r="E215" s="351"/>
      <c r="F215" s="351"/>
      <c r="G215" s="351"/>
      <c r="H215" s="351"/>
      <c r="I215" s="351"/>
    </row>
    <row r="216" spans="1:9" s="222" customFormat="1" ht="15" customHeight="1" x14ac:dyDescent="0.25">
      <c r="A216" s="280"/>
      <c r="B216" s="351"/>
      <c r="C216" s="351"/>
      <c r="D216" s="351"/>
      <c r="E216" s="351"/>
      <c r="F216" s="351"/>
      <c r="G216" s="351"/>
      <c r="H216" s="351"/>
      <c r="I216" s="351"/>
    </row>
    <row r="217" spans="1:9" s="222" customFormat="1" ht="60" customHeight="1" x14ac:dyDescent="0.25">
      <c r="A217" s="280"/>
      <c r="B217" s="352" t="s">
        <v>1979</v>
      </c>
      <c r="C217" s="352"/>
      <c r="D217" s="352"/>
      <c r="E217" s="352"/>
      <c r="F217" s="352"/>
      <c r="G217" s="352"/>
      <c r="H217" s="352"/>
      <c r="I217" s="352"/>
    </row>
    <row r="218" spans="1:9" s="222" customFormat="1" ht="15" customHeight="1" x14ac:dyDescent="0.25">
      <c r="A218" s="280"/>
      <c r="B218" s="351" t="s">
        <v>1980</v>
      </c>
      <c r="C218" s="351"/>
      <c r="D218" s="351"/>
      <c r="E218" s="351"/>
      <c r="F218" s="351"/>
      <c r="G218" s="351"/>
      <c r="H218" s="351"/>
      <c r="I218" s="351"/>
    </row>
    <row r="219" spans="1:9" s="222" customFormat="1" ht="48" customHeight="1" x14ac:dyDescent="0.25">
      <c r="A219" s="280"/>
      <c r="B219" s="351"/>
      <c r="C219" s="351"/>
      <c r="D219" s="351"/>
      <c r="E219" s="351"/>
      <c r="F219" s="351"/>
      <c r="G219" s="351"/>
      <c r="H219" s="351"/>
      <c r="I219" s="351"/>
    </row>
    <row r="220" spans="1:9" s="222" customFormat="1" ht="60" customHeight="1" x14ac:dyDescent="0.25">
      <c r="A220" s="280"/>
      <c r="B220" s="352" t="s">
        <v>1981</v>
      </c>
      <c r="C220" s="352"/>
      <c r="D220" s="352"/>
      <c r="E220" s="352"/>
      <c r="F220" s="352"/>
      <c r="G220" s="352"/>
      <c r="H220" s="352"/>
      <c r="I220" s="352"/>
    </row>
    <row r="221" spans="1:9" s="222" customFormat="1" ht="15" customHeight="1" x14ac:dyDescent="0.25">
      <c r="A221" s="280"/>
      <c r="B221" s="351" t="s">
        <v>1982</v>
      </c>
      <c r="C221" s="351"/>
      <c r="D221" s="351"/>
      <c r="E221" s="351"/>
      <c r="F221" s="351"/>
      <c r="G221" s="351"/>
      <c r="H221" s="351"/>
      <c r="I221" s="351"/>
    </row>
    <row r="222" spans="1:9" s="222" customFormat="1" ht="106.5" customHeight="1" x14ac:dyDescent="0.25">
      <c r="A222" s="280"/>
      <c r="B222" s="351"/>
      <c r="C222" s="351"/>
      <c r="D222" s="351"/>
      <c r="E222" s="351"/>
      <c r="F222" s="351"/>
      <c r="G222" s="351"/>
      <c r="H222" s="351"/>
      <c r="I222" s="351"/>
    </row>
    <row r="223" spans="1:9" s="222" customFormat="1" ht="60" customHeight="1" x14ac:dyDescent="0.25">
      <c r="A223" s="280"/>
      <c r="B223" s="352" t="s">
        <v>1983</v>
      </c>
      <c r="C223" s="352"/>
      <c r="D223" s="352"/>
      <c r="E223" s="352"/>
      <c r="F223" s="352"/>
      <c r="G223" s="352"/>
      <c r="H223" s="352"/>
      <c r="I223" s="352"/>
    </row>
    <row r="224" spans="1:9" s="222" customFormat="1" ht="15" customHeight="1" x14ac:dyDescent="0.25">
      <c r="A224" s="280"/>
      <c r="B224" s="351" t="s">
        <v>1984</v>
      </c>
      <c r="C224" s="351"/>
      <c r="D224" s="351"/>
      <c r="E224" s="351"/>
      <c r="F224" s="351"/>
      <c r="G224" s="351"/>
      <c r="H224" s="351"/>
      <c r="I224" s="351"/>
    </row>
    <row r="225" spans="1:9" s="222" customFormat="1" ht="15" customHeight="1" x14ac:dyDescent="0.25">
      <c r="A225" s="280"/>
      <c r="B225" s="351"/>
      <c r="C225" s="351"/>
      <c r="D225" s="351"/>
      <c r="E225" s="351"/>
      <c r="F225" s="351"/>
      <c r="G225" s="351"/>
      <c r="H225" s="351"/>
      <c r="I225" s="351"/>
    </row>
    <row r="226" spans="1:9" s="222" customFormat="1" ht="60" customHeight="1" x14ac:dyDescent="0.25">
      <c r="A226" s="280"/>
      <c r="B226" s="352" t="s">
        <v>1985</v>
      </c>
      <c r="C226" s="352"/>
      <c r="D226" s="352"/>
      <c r="E226" s="352"/>
      <c r="F226" s="352"/>
      <c r="G226" s="352"/>
      <c r="H226" s="352"/>
      <c r="I226" s="352"/>
    </row>
    <row r="227" spans="1:9" s="222" customFormat="1" ht="15" customHeight="1" x14ac:dyDescent="0.25">
      <c r="A227" s="280"/>
      <c r="B227" s="351" t="s">
        <v>1986</v>
      </c>
      <c r="C227" s="351"/>
      <c r="D227" s="351"/>
      <c r="E227" s="351"/>
      <c r="F227" s="351"/>
      <c r="G227" s="351"/>
      <c r="H227" s="351"/>
      <c r="I227" s="351"/>
    </row>
    <row r="228" spans="1:9" s="222" customFormat="1" ht="27.75" customHeight="1" x14ac:dyDescent="0.25">
      <c r="A228" s="280"/>
      <c r="B228" s="351"/>
      <c r="C228" s="351"/>
      <c r="D228" s="351"/>
      <c r="E228" s="351"/>
      <c r="F228" s="351"/>
      <c r="G228" s="351"/>
      <c r="H228" s="351"/>
      <c r="I228" s="351"/>
    </row>
    <row r="229" spans="1:9" s="222" customFormat="1" ht="39" customHeight="1" x14ac:dyDescent="0.25">
      <c r="A229" s="280"/>
      <c r="B229" s="336"/>
      <c r="C229" s="336"/>
      <c r="D229" s="334"/>
      <c r="E229" s="335"/>
      <c r="F229" s="335"/>
      <c r="G229" s="335"/>
      <c r="H229" s="333"/>
      <c r="I229" s="333"/>
    </row>
    <row r="230" spans="1:9" s="222" customFormat="1" ht="15" customHeight="1" x14ac:dyDescent="0.25">
      <c r="A230" s="280"/>
      <c r="B230" s="297"/>
      <c r="C230" s="297"/>
      <c r="D230" s="281"/>
      <c r="E230" s="282"/>
      <c r="F230" s="282"/>
      <c r="G230" s="282"/>
    </row>
    <row r="231" spans="1:9" s="222" customFormat="1" ht="15" customHeight="1" x14ac:dyDescent="0.25">
      <c r="A231" s="280"/>
      <c r="B231" s="297"/>
      <c r="C231" s="297"/>
      <c r="D231" s="281"/>
      <c r="E231" s="282"/>
      <c r="F231" s="282"/>
      <c r="G231" s="282"/>
    </row>
    <row r="232" spans="1:9" s="222" customFormat="1" ht="15" customHeight="1" x14ac:dyDescent="0.25">
      <c r="A232" s="280"/>
      <c r="B232" s="297"/>
      <c r="C232" s="297"/>
      <c r="D232" s="281"/>
      <c r="E232" s="282"/>
      <c r="F232" s="282"/>
      <c r="G232" s="282"/>
    </row>
    <row r="233" spans="1:9" s="222" customFormat="1" ht="15" customHeight="1" x14ac:dyDescent="0.25">
      <c r="A233" s="280"/>
      <c r="B233" s="297"/>
      <c r="C233" s="297"/>
      <c r="D233" s="281"/>
      <c r="E233" s="282"/>
      <c r="F233" s="282"/>
      <c r="G233" s="282"/>
    </row>
    <row r="234" spans="1:9" s="222" customFormat="1" ht="15" customHeight="1" x14ac:dyDescent="0.25">
      <c r="A234" s="280"/>
      <c r="B234" s="297"/>
      <c r="C234" s="297"/>
      <c r="D234" s="281"/>
      <c r="E234" s="282"/>
      <c r="F234" s="282"/>
      <c r="G234" s="282"/>
    </row>
    <row r="235" spans="1:9" s="222" customFormat="1" ht="15" customHeight="1" x14ac:dyDescent="0.25">
      <c r="A235" s="280"/>
      <c r="B235" s="297"/>
      <c r="C235" s="297"/>
      <c r="D235" s="281"/>
      <c r="E235" s="282"/>
      <c r="F235" s="282"/>
      <c r="G235" s="282"/>
    </row>
    <row r="236" spans="1:9" s="222" customFormat="1" ht="15" customHeight="1" x14ac:dyDescent="0.25">
      <c r="A236" s="280"/>
      <c r="B236" s="297"/>
      <c r="C236" s="297"/>
      <c r="D236" s="281"/>
      <c r="E236" s="282"/>
      <c r="F236" s="282"/>
      <c r="G236" s="282"/>
    </row>
    <row r="237" spans="1:9" s="222" customFormat="1" ht="15" customHeight="1" x14ac:dyDescent="0.25">
      <c r="A237" s="280"/>
      <c r="B237" s="297"/>
      <c r="C237" s="297"/>
      <c r="D237" s="281"/>
      <c r="E237" s="282"/>
      <c r="F237" s="282"/>
      <c r="G237" s="282"/>
    </row>
    <row r="238" spans="1:9" s="222" customFormat="1" ht="15" customHeight="1" x14ac:dyDescent="0.25">
      <c r="A238" s="280"/>
      <c r="B238" s="297"/>
      <c r="C238" s="297"/>
      <c r="D238" s="281"/>
      <c r="E238" s="282"/>
      <c r="F238" s="282"/>
      <c r="G238" s="282"/>
    </row>
    <row r="239" spans="1:9" s="222" customFormat="1" ht="15" customHeight="1" x14ac:dyDescent="0.25">
      <c r="A239" s="280"/>
      <c r="B239" s="297"/>
      <c r="C239" s="297"/>
      <c r="D239" s="281"/>
      <c r="E239" s="282"/>
      <c r="F239" s="282"/>
      <c r="G239" s="282"/>
    </row>
    <row r="240" spans="1:9" s="222" customFormat="1" ht="15" customHeight="1" x14ac:dyDescent="0.25">
      <c r="A240" s="280"/>
      <c r="B240" s="297"/>
      <c r="C240" s="297"/>
      <c r="D240" s="281"/>
      <c r="E240" s="282"/>
      <c r="F240" s="282"/>
      <c r="G240" s="282"/>
    </row>
    <row r="241" spans="1:24" s="222" customFormat="1" ht="15" customHeight="1" x14ac:dyDescent="0.25">
      <c r="A241" s="280"/>
      <c r="B241" s="297"/>
      <c r="C241" s="297"/>
      <c r="D241" s="281"/>
      <c r="E241" s="282"/>
      <c r="F241" s="282"/>
      <c r="G241" s="282"/>
    </row>
    <row r="242" spans="1:24" s="222" customFormat="1" ht="15" customHeight="1" x14ac:dyDescent="0.25">
      <c r="A242" s="280"/>
      <c r="B242" s="297"/>
      <c r="C242" s="297"/>
      <c r="D242" s="281"/>
      <c r="E242" s="282"/>
      <c r="F242" s="282"/>
      <c r="G242" s="282"/>
    </row>
    <row r="243" spans="1:24" s="222" customFormat="1" ht="15" customHeight="1" x14ac:dyDescent="0.25">
      <c r="A243" s="280"/>
      <c r="B243" s="297"/>
      <c r="C243" s="297"/>
      <c r="D243" s="281"/>
      <c r="E243" s="282"/>
      <c r="F243" s="282"/>
      <c r="G243" s="282"/>
    </row>
    <row r="244" spans="1:24" s="285" customFormat="1" ht="15" customHeight="1" x14ac:dyDescent="0.25">
      <c r="A244" s="284"/>
      <c r="B244" s="297"/>
      <c r="C244" s="297"/>
      <c r="D244" s="314"/>
      <c r="E244" s="315"/>
      <c r="F244" s="315"/>
      <c r="G244" s="315"/>
      <c r="H244" s="313"/>
      <c r="I244" s="313"/>
      <c r="J244" s="222"/>
      <c r="K244" s="222"/>
      <c r="L244" s="222"/>
      <c r="M244" s="222"/>
      <c r="N244" s="222"/>
      <c r="O244" s="222"/>
      <c r="P244" s="222"/>
      <c r="Q244" s="222"/>
      <c r="R244" s="222"/>
      <c r="S244" s="222"/>
      <c r="T244" s="222"/>
      <c r="U244" s="222"/>
      <c r="V244" s="222"/>
      <c r="W244" s="222"/>
      <c r="X244" s="222"/>
    </row>
    <row r="245" spans="1:24" s="285" customFormat="1" ht="15" customHeight="1" x14ac:dyDescent="0.25">
      <c r="A245" s="284"/>
      <c r="B245" s="297"/>
      <c r="C245" s="297"/>
      <c r="D245" s="314"/>
      <c r="E245" s="315"/>
      <c r="F245" s="315"/>
      <c r="G245" s="315"/>
      <c r="H245" s="313"/>
      <c r="I245" s="313"/>
      <c r="J245" s="222"/>
      <c r="K245" s="222"/>
      <c r="L245" s="222"/>
      <c r="M245" s="222"/>
      <c r="N245" s="222"/>
      <c r="O245" s="222"/>
      <c r="P245" s="222"/>
      <c r="Q245" s="222"/>
      <c r="R245" s="222"/>
      <c r="S245" s="222"/>
      <c r="T245" s="222"/>
      <c r="U245" s="222"/>
      <c r="V245" s="222"/>
      <c r="W245" s="222"/>
      <c r="X245" s="222"/>
    </row>
    <row r="246" spans="1:24" s="285" customFormat="1" ht="15" customHeight="1" x14ac:dyDescent="0.25">
      <c r="A246" s="284"/>
      <c r="B246" s="297"/>
      <c r="C246" s="297"/>
      <c r="D246" s="314"/>
      <c r="E246" s="315"/>
      <c r="F246" s="315"/>
      <c r="G246" s="315"/>
      <c r="H246" s="313"/>
      <c r="I246" s="313"/>
      <c r="J246" s="222"/>
      <c r="K246" s="222"/>
      <c r="L246" s="222"/>
      <c r="M246" s="222"/>
      <c r="N246" s="222"/>
      <c r="O246" s="222"/>
      <c r="P246" s="222"/>
      <c r="Q246" s="222"/>
      <c r="R246" s="222"/>
      <c r="S246" s="222"/>
      <c r="T246" s="222"/>
      <c r="U246" s="222"/>
      <c r="V246" s="222"/>
      <c r="W246" s="222"/>
      <c r="X246" s="222"/>
    </row>
    <row r="247" spans="1:24" s="285" customFormat="1" ht="15" customHeight="1" x14ac:dyDescent="0.25">
      <c r="A247" s="284"/>
      <c r="B247" s="297"/>
      <c r="C247" s="297"/>
      <c r="D247" s="314"/>
      <c r="E247" s="315"/>
      <c r="F247" s="315"/>
      <c r="G247" s="315"/>
      <c r="H247" s="313"/>
      <c r="I247" s="313"/>
      <c r="J247" s="222"/>
      <c r="K247" s="222"/>
      <c r="L247" s="222"/>
      <c r="M247" s="222"/>
      <c r="N247" s="222"/>
      <c r="O247" s="222"/>
      <c r="P247" s="222"/>
      <c r="Q247" s="222"/>
      <c r="R247" s="222"/>
      <c r="S247" s="222"/>
      <c r="T247" s="222"/>
      <c r="U247" s="222"/>
      <c r="V247" s="222"/>
      <c r="W247" s="222"/>
      <c r="X247" s="222"/>
    </row>
    <row r="248" spans="1:24" s="285" customFormat="1" ht="15" customHeight="1" x14ac:dyDescent="0.25">
      <c r="A248" s="284"/>
      <c r="B248" s="297"/>
      <c r="C248" s="297"/>
      <c r="D248" s="314"/>
      <c r="E248" s="315"/>
      <c r="F248" s="315"/>
      <c r="G248" s="315"/>
      <c r="H248" s="313"/>
      <c r="I248" s="313"/>
      <c r="J248" s="222"/>
      <c r="K248" s="222"/>
      <c r="L248" s="222"/>
      <c r="M248" s="222"/>
      <c r="N248" s="222"/>
      <c r="O248" s="222"/>
      <c r="P248" s="222"/>
      <c r="Q248" s="222"/>
      <c r="R248" s="222"/>
      <c r="S248" s="222"/>
      <c r="T248" s="222"/>
      <c r="U248" s="222"/>
      <c r="V248" s="222"/>
      <c r="W248" s="222"/>
      <c r="X248" s="222"/>
    </row>
    <row r="249" spans="1:24" s="285" customFormat="1" ht="15" customHeight="1" x14ac:dyDescent="0.25">
      <c r="A249" s="284"/>
      <c r="B249" s="297"/>
      <c r="C249" s="297"/>
      <c r="D249" s="314"/>
      <c r="E249" s="315"/>
      <c r="F249" s="315"/>
      <c r="G249" s="315"/>
      <c r="H249" s="313"/>
      <c r="I249" s="313"/>
      <c r="J249" s="222"/>
      <c r="K249" s="222"/>
      <c r="L249" s="222"/>
      <c r="M249" s="222"/>
      <c r="N249" s="222"/>
      <c r="O249" s="222"/>
      <c r="P249" s="222"/>
      <c r="Q249" s="222"/>
      <c r="R249" s="222"/>
      <c r="S249" s="222"/>
      <c r="T249" s="222"/>
      <c r="U249" s="222"/>
      <c r="V249" s="222"/>
      <c r="W249" s="222"/>
      <c r="X249" s="222"/>
    </row>
    <row r="250" spans="1:24" s="285" customFormat="1" ht="15" customHeight="1" x14ac:dyDescent="0.25">
      <c r="A250" s="284"/>
      <c r="B250" s="297"/>
      <c r="C250" s="297"/>
      <c r="D250" s="314"/>
      <c r="E250" s="315"/>
      <c r="F250" s="315"/>
      <c r="G250" s="315"/>
      <c r="H250" s="313"/>
      <c r="I250" s="313"/>
      <c r="J250" s="222"/>
      <c r="K250" s="222"/>
      <c r="L250" s="222"/>
      <c r="M250" s="222"/>
      <c r="N250" s="222"/>
      <c r="O250" s="222"/>
      <c r="P250" s="222"/>
      <c r="Q250" s="222"/>
      <c r="R250" s="222"/>
      <c r="S250" s="222"/>
      <c r="T250" s="222"/>
      <c r="U250" s="222"/>
      <c r="V250" s="222"/>
      <c r="W250" s="222"/>
      <c r="X250" s="222"/>
    </row>
    <row r="251" spans="1:24" s="285" customFormat="1" ht="15" customHeight="1" x14ac:dyDescent="0.25">
      <c r="A251" s="284"/>
      <c r="B251" s="297"/>
      <c r="C251" s="297"/>
      <c r="D251" s="314"/>
      <c r="E251" s="315"/>
      <c r="F251" s="315"/>
      <c r="G251" s="315"/>
      <c r="H251" s="313"/>
      <c r="I251" s="313"/>
      <c r="J251" s="222"/>
      <c r="K251" s="222"/>
      <c r="L251" s="222"/>
      <c r="M251" s="222"/>
      <c r="N251" s="222"/>
      <c r="O251" s="222"/>
      <c r="P251" s="222"/>
      <c r="Q251" s="222"/>
      <c r="R251" s="222"/>
      <c r="S251" s="222"/>
      <c r="T251" s="222"/>
      <c r="U251" s="222"/>
      <c r="V251" s="222"/>
      <c r="W251" s="222"/>
      <c r="X251" s="222"/>
    </row>
    <row r="252" spans="1:24" s="285" customFormat="1" ht="15" customHeight="1" x14ac:dyDescent="0.25">
      <c r="A252" s="284"/>
      <c r="B252" s="283"/>
      <c r="C252" s="283"/>
      <c r="D252" s="283"/>
      <c r="E252" s="283"/>
      <c r="F252" s="283"/>
      <c r="G252" s="283"/>
      <c r="H252" s="286"/>
      <c r="I252" s="286"/>
      <c r="J252" s="222"/>
      <c r="K252" s="222"/>
      <c r="L252" s="222"/>
      <c r="M252" s="222"/>
      <c r="N252" s="222"/>
      <c r="O252" s="222"/>
      <c r="P252" s="222"/>
      <c r="Q252" s="222"/>
      <c r="R252" s="222"/>
      <c r="S252" s="222"/>
      <c r="T252" s="222"/>
      <c r="U252" s="222"/>
      <c r="V252" s="222"/>
      <c r="W252" s="222"/>
      <c r="X252" s="222"/>
    </row>
    <row r="253" spans="1:24" s="285" customFormat="1" ht="15" customHeight="1" x14ac:dyDescent="0.25">
      <c r="A253" s="284"/>
      <c r="B253" s="283"/>
      <c r="C253" s="283"/>
      <c r="D253" s="283"/>
      <c r="E253" s="283"/>
      <c r="F253" s="283"/>
      <c r="G253" s="283"/>
      <c r="H253" s="286"/>
      <c r="I253" s="286"/>
      <c r="J253" s="222"/>
      <c r="K253" s="222"/>
      <c r="L253" s="222"/>
      <c r="M253" s="222"/>
      <c r="N253" s="222"/>
      <c r="O253" s="222"/>
      <c r="P253" s="222"/>
      <c r="Q253" s="222"/>
      <c r="R253" s="222"/>
      <c r="S253" s="222"/>
      <c r="T253" s="222"/>
      <c r="U253" s="222"/>
      <c r="V253" s="222"/>
      <c r="W253" s="222"/>
      <c r="X253" s="222"/>
    </row>
  </sheetData>
  <mergeCells count="46">
    <mergeCell ref="E145:F145"/>
    <mergeCell ref="J28:J29"/>
    <mergeCell ref="I149:I150"/>
    <mergeCell ref="H149:H150"/>
    <mergeCell ref="C206:I206"/>
    <mergeCell ref="E99:F99"/>
    <mergeCell ref="E115:F115"/>
    <mergeCell ref="E122:F122"/>
    <mergeCell ref="E127:F127"/>
    <mergeCell ref="E136:F136"/>
    <mergeCell ref="E85:F85"/>
    <mergeCell ref="E78:F78"/>
    <mergeCell ref="E75:F75"/>
    <mergeCell ref="E72:F72"/>
    <mergeCell ref="E69:F69"/>
    <mergeCell ref="B39:G39"/>
    <mergeCell ref="B37:G37"/>
    <mergeCell ref="B33:G33"/>
    <mergeCell ref="B34:G34"/>
    <mergeCell ref="B36:G36"/>
    <mergeCell ref="B38:G38"/>
    <mergeCell ref="B19:F19"/>
    <mergeCell ref="B29:G29"/>
    <mergeCell ref="B31:G31"/>
    <mergeCell ref="B32:G32"/>
    <mergeCell ref="B35:G35"/>
    <mergeCell ref="B224:I225"/>
    <mergeCell ref="B227:I228"/>
    <mergeCell ref="B223:I223"/>
    <mergeCell ref="B220:I220"/>
    <mergeCell ref="B214:I214"/>
    <mergeCell ref="B226:I226"/>
    <mergeCell ref="B221:I222"/>
    <mergeCell ref="C205:I205"/>
    <mergeCell ref="B218:I219"/>
    <mergeCell ref="B217:I217"/>
    <mergeCell ref="B215:I216"/>
    <mergeCell ref="B211:I211"/>
    <mergeCell ref="B208:I208"/>
    <mergeCell ref="B209:I210"/>
    <mergeCell ref="B212:I213"/>
    <mergeCell ref="B196:G196"/>
    <mergeCell ref="B189:G189"/>
    <mergeCell ref="B178:G178"/>
    <mergeCell ref="B170:G170"/>
    <mergeCell ref="H204:I204"/>
  </mergeCells>
  <pageMargins left="0.25" right="0.25" top="0.75" bottom="0.75" header="0.3" footer="0.3"/>
  <pageSetup paperSize="9" orientation="portrait"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63" t="s">
        <v>1736</v>
      </c>
      <c r="B1" s="363"/>
    </row>
    <row r="2" spans="1:13" ht="31.5" x14ac:dyDescent="0.25">
      <c r="A2" s="192" t="s">
        <v>1735</v>
      </c>
      <c r="B2" s="192"/>
      <c r="C2" s="64"/>
      <c r="D2" s="64"/>
      <c r="E2" s="64"/>
      <c r="F2" s="201" t="s">
        <v>1767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1728</v>
      </c>
      <c r="J4" s="123" t="s">
        <v>1402</v>
      </c>
      <c r="L4" s="64"/>
      <c r="M4" s="64"/>
    </row>
    <row r="5" spans="1:13" ht="15.75" thickBot="1" x14ac:dyDescent="0.3">
      <c r="H5" s="64"/>
      <c r="I5" s="143" t="s">
        <v>1404</v>
      </c>
      <c r="J5" s="66" t="s">
        <v>1405</v>
      </c>
      <c r="L5" s="64"/>
      <c r="M5" s="64"/>
    </row>
    <row r="6" spans="1:13" ht="18.75" x14ac:dyDescent="0.25">
      <c r="A6" s="70"/>
      <c r="B6" s="71" t="s">
        <v>1632</v>
      </c>
      <c r="C6" s="70"/>
      <c r="E6" s="72"/>
      <c r="F6" s="72"/>
      <c r="G6" s="72"/>
      <c r="H6" s="64"/>
      <c r="I6" s="143" t="s">
        <v>1407</v>
      </c>
      <c r="J6" s="66" t="s">
        <v>1408</v>
      </c>
      <c r="L6" s="64"/>
      <c r="M6" s="64"/>
    </row>
    <row r="7" spans="1:13" x14ac:dyDescent="0.25">
      <c r="B7" s="74" t="s">
        <v>1734</v>
      </c>
      <c r="H7" s="64"/>
      <c r="I7" s="143" t="s">
        <v>1410</v>
      </c>
      <c r="J7" s="66" t="s">
        <v>1411</v>
      </c>
      <c r="L7" s="64"/>
      <c r="M7" s="64"/>
    </row>
    <row r="8" spans="1:13" x14ac:dyDescent="0.25">
      <c r="B8" s="74" t="s">
        <v>1645</v>
      </c>
      <c r="H8" s="64"/>
      <c r="I8" s="143" t="s">
        <v>1726</v>
      </c>
      <c r="J8" s="66" t="s">
        <v>1727</v>
      </c>
      <c r="L8" s="64"/>
      <c r="M8" s="64"/>
    </row>
    <row r="9" spans="1:13" ht="15.75" thickBot="1" x14ac:dyDescent="0.3">
      <c r="B9" s="75" t="s">
        <v>1667</v>
      </c>
      <c r="H9" s="64"/>
      <c r="L9" s="64"/>
      <c r="M9" s="64"/>
    </row>
    <row r="10" spans="1:13" x14ac:dyDescent="0.25">
      <c r="B10" s="76"/>
      <c r="H10" s="64"/>
      <c r="I10" s="144" t="s">
        <v>1730</v>
      </c>
      <c r="L10" s="64"/>
      <c r="M10" s="64"/>
    </row>
    <row r="11" spans="1:13" x14ac:dyDescent="0.25">
      <c r="B11" s="76"/>
      <c r="H11" s="64"/>
      <c r="I11" s="144" t="s">
        <v>1732</v>
      </c>
      <c r="L11" s="64"/>
      <c r="M11" s="64"/>
    </row>
    <row r="12" spans="1:13" ht="37.5" x14ac:dyDescent="0.25">
      <c r="A12" s="77" t="s">
        <v>92</v>
      </c>
      <c r="B12" s="77" t="s">
        <v>1716</v>
      </c>
      <c r="C12" s="78"/>
      <c r="D12" s="78"/>
      <c r="E12" s="78"/>
      <c r="F12" s="78"/>
      <c r="G12" s="78"/>
      <c r="H12" s="64"/>
      <c r="L12" s="64"/>
      <c r="M12" s="64"/>
    </row>
    <row r="13" spans="1:13" ht="15" customHeight="1" x14ac:dyDescent="0.25">
      <c r="A13" s="85"/>
      <c r="B13" s="86" t="s">
        <v>1644</v>
      </c>
      <c r="C13" s="85" t="s">
        <v>1715</v>
      </c>
      <c r="D13" s="85" t="s">
        <v>1729</v>
      </c>
      <c r="E13" s="87"/>
      <c r="F13" s="88"/>
      <c r="G13" s="88"/>
      <c r="H13" s="64"/>
      <c r="L13" s="64"/>
      <c r="M13" s="64"/>
    </row>
    <row r="14" spans="1:13" x14ac:dyDescent="0.25">
      <c r="A14" s="66" t="s">
        <v>1633</v>
      </c>
      <c r="B14" s="83" t="s">
        <v>1598</v>
      </c>
      <c r="C14" s="140" t="s">
        <v>1709</v>
      </c>
      <c r="D14" s="140" t="s">
        <v>1709</v>
      </c>
      <c r="E14" s="72"/>
      <c r="F14" s="72"/>
      <c r="G14" s="72"/>
      <c r="H14" s="64"/>
      <c r="L14" s="64"/>
      <c r="M14" s="64"/>
    </row>
    <row r="15" spans="1:13" x14ac:dyDescent="0.25">
      <c r="A15" s="66" t="s">
        <v>1634</v>
      </c>
      <c r="B15" s="83" t="s">
        <v>494</v>
      </c>
      <c r="C15" s="66" t="s">
        <v>94</v>
      </c>
      <c r="D15" s="66" t="s">
        <v>94</v>
      </c>
      <c r="E15" s="72"/>
      <c r="F15" s="72"/>
      <c r="G15" s="72"/>
      <c r="H15" s="64"/>
      <c r="L15" s="64"/>
      <c r="M15" s="64"/>
    </row>
    <row r="16" spans="1:13" x14ac:dyDescent="0.25">
      <c r="A16" s="66" t="s">
        <v>1635</v>
      </c>
      <c r="B16" s="83" t="s">
        <v>1599</v>
      </c>
      <c r="C16" s="66" t="s">
        <v>94</v>
      </c>
      <c r="D16" s="66" t="s">
        <v>94</v>
      </c>
      <c r="E16" s="72"/>
      <c r="F16" s="72"/>
      <c r="G16" s="72"/>
      <c r="H16" s="64"/>
      <c r="L16" s="64"/>
      <c r="M16" s="64"/>
    </row>
    <row r="17" spans="1:13" x14ac:dyDescent="0.25">
      <c r="A17" s="66" t="s">
        <v>1636</v>
      </c>
      <c r="B17" s="83" t="s">
        <v>1600</v>
      </c>
      <c r="C17" s="66" t="s">
        <v>94</v>
      </c>
      <c r="D17" s="66" t="s">
        <v>94</v>
      </c>
      <c r="E17" s="72"/>
      <c r="F17" s="72"/>
      <c r="G17" s="72"/>
      <c r="H17" s="64"/>
      <c r="L17" s="64"/>
      <c r="M17" s="64"/>
    </row>
    <row r="18" spans="1:13" x14ac:dyDescent="0.25">
      <c r="A18" s="66" t="s">
        <v>1637</v>
      </c>
      <c r="B18" s="83" t="s">
        <v>1601</v>
      </c>
      <c r="C18" s="66" t="s">
        <v>94</v>
      </c>
      <c r="D18" s="66" t="s">
        <v>94</v>
      </c>
      <c r="E18" s="72"/>
      <c r="F18" s="72"/>
      <c r="G18" s="72"/>
      <c r="H18" s="64"/>
      <c r="L18" s="64"/>
      <c r="M18" s="64"/>
    </row>
    <row r="19" spans="1:13" x14ac:dyDescent="0.25">
      <c r="A19" s="66" t="s">
        <v>1638</v>
      </c>
      <c r="B19" s="83" t="s">
        <v>1602</v>
      </c>
      <c r="C19" s="66" t="s">
        <v>94</v>
      </c>
      <c r="D19" s="66" t="s">
        <v>94</v>
      </c>
      <c r="E19" s="72"/>
      <c r="F19" s="72"/>
      <c r="G19" s="72"/>
      <c r="H19" s="64"/>
      <c r="L19" s="64"/>
      <c r="M19" s="64"/>
    </row>
    <row r="20" spans="1:13" x14ac:dyDescent="0.25">
      <c r="A20" s="66" t="s">
        <v>1639</v>
      </c>
      <c r="B20" s="83" t="s">
        <v>1603</v>
      </c>
      <c r="C20" s="66" t="s">
        <v>94</v>
      </c>
      <c r="D20" s="66" t="s">
        <v>94</v>
      </c>
      <c r="E20" s="72"/>
      <c r="F20" s="72"/>
      <c r="G20" s="72"/>
      <c r="H20" s="64"/>
      <c r="L20" s="64"/>
      <c r="M20" s="64"/>
    </row>
    <row r="21" spans="1:13" x14ac:dyDescent="0.25">
      <c r="A21" s="66" t="s">
        <v>1640</v>
      </c>
      <c r="B21" s="83" t="s">
        <v>1604</v>
      </c>
      <c r="C21" s="66" t="s">
        <v>94</v>
      </c>
      <c r="D21" s="66" t="s">
        <v>94</v>
      </c>
      <c r="E21" s="72"/>
      <c r="F21" s="72"/>
      <c r="G21" s="72"/>
      <c r="H21" s="64"/>
      <c r="L21" s="64"/>
      <c r="M21" s="64"/>
    </row>
    <row r="22" spans="1:13" x14ac:dyDescent="0.25">
      <c r="A22" s="66" t="s">
        <v>1641</v>
      </c>
      <c r="B22" s="83" t="s">
        <v>1605</v>
      </c>
      <c r="C22" s="66" t="s">
        <v>94</v>
      </c>
      <c r="D22" s="66" t="s">
        <v>94</v>
      </c>
      <c r="E22" s="72"/>
      <c r="F22" s="72"/>
      <c r="G22" s="72"/>
      <c r="H22" s="64"/>
      <c r="L22" s="64"/>
      <c r="M22" s="64"/>
    </row>
    <row r="23" spans="1:13" x14ac:dyDescent="0.25">
      <c r="A23" s="66" t="s">
        <v>1642</v>
      </c>
      <c r="B23" s="83" t="s">
        <v>1711</v>
      </c>
      <c r="C23" s="66" t="s">
        <v>94</v>
      </c>
      <c r="D23" s="66" t="s">
        <v>94</v>
      </c>
      <c r="E23" s="72"/>
      <c r="F23" s="72"/>
      <c r="G23" s="72"/>
      <c r="H23" s="64"/>
      <c r="L23" s="64"/>
      <c r="M23" s="64"/>
    </row>
    <row r="24" spans="1:13" x14ac:dyDescent="0.25">
      <c r="A24" s="66" t="s">
        <v>1713</v>
      </c>
      <c r="B24" s="83" t="s">
        <v>1712</v>
      </c>
      <c r="C24" s="66" t="s">
        <v>94</v>
      </c>
      <c r="D24" s="66" t="s">
        <v>94</v>
      </c>
      <c r="E24" s="72"/>
      <c r="F24" s="72"/>
      <c r="G24" s="72"/>
      <c r="H24" s="64"/>
      <c r="L24" s="64"/>
      <c r="M24" s="64"/>
    </row>
    <row r="25" spans="1:13" outlineLevel="1" x14ac:dyDescent="0.25">
      <c r="A25" s="66" t="s">
        <v>1643</v>
      </c>
      <c r="B25" s="81"/>
      <c r="E25" s="72"/>
      <c r="F25" s="72"/>
      <c r="G25" s="72"/>
      <c r="H25" s="64"/>
      <c r="L25" s="64"/>
      <c r="M25" s="64"/>
    </row>
    <row r="26" spans="1:13" outlineLevel="1" x14ac:dyDescent="0.25">
      <c r="A26" s="66" t="s">
        <v>1646</v>
      </c>
      <c r="B26" s="81"/>
      <c r="E26" s="72"/>
      <c r="F26" s="72"/>
      <c r="G26" s="72"/>
      <c r="H26" s="64"/>
      <c r="L26" s="64"/>
      <c r="M26" s="64"/>
    </row>
    <row r="27" spans="1:13" outlineLevel="1" x14ac:dyDescent="0.25">
      <c r="A27" s="66" t="s">
        <v>1647</v>
      </c>
      <c r="B27" s="81"/>
      <c r="E27" s="72"/>
      <c r="F27" s="72"/>
      <c r="G27" s="72"/>
      <c r="H27" s="64"/>
      <c r="L27" s="64"/>
      <c r="M27" s="64"/>
    </row>
    <row r="28" spans="1:13" outlineLevel="1" x14ac:dyDescent="0.25">
      <c r="A28" s="66" t="s">
        <v>1648</v>
      </c>
      <c r="B28" s="81"/>
      <c r="E28" s="72"/>
      <c r="F28" s="72"/>
      <c r="G28" s="72"/>
      <c r="H28" s="64"/>
      <c r="L28" s="64"/>
      <c r="M28" s="64"/>
    </row>
    <row r="29" spans="1:13" outlineLevel="1" x14ac:dyDescent="0.25">
      <c r="A29" s="66" t="s">
        <v>1649</v>
      </c>
      <c r="B29" s="81"/>
      <c r="E29" s="72"/>
      <c r="F29" s="72"/>
      <c r="G29" s="72"/>
      <c r="H29" s="64"/>
      <c r="L29" s="64"/>
      <c r="M29" s="64"/>
    </row>
    <row r="30" spans="1:13" outlineLevel="1" x14ac:dyDescent="0.25">
      <c r="A30" s="66" t="s">
        <v>1650</v>
      </c>
      <c r="B30" s="81"/>
      <c r="E30" s="72"/>
      <c r="F30" s="72"/>
      <c r="G30" s="72"/>
      <c r="H30" s="64"/>
      <c r="L30" s="64"/>
      <c r="M30" s="64"/>
    </row>
    <row r="31" spans="1:13" outlineLevel="1" x14ac:dyDescent="0.25">
      <c r="A31" s="66" t="s">
        <v>1651</v>
      </c>
      <c r="B31" s="81"/>
      <c r="E31" s="72"/>
      <c r="F31" s="72"/>
      <c r="G31" s="72"/>
      <c r="H31" s="64"/>
      <c r="L31" s="64"/>
      <c r="M31" s="64"/>
    </row>
    <row r="32" spans="1:13" outlineLevel="1" x14ac:dyDescent="0.25">
      <c r="A32" s="66" t="s">
        <v>1652</v>
      </c>
      <c r="B32" s="81"/>
      <c r="E32" s="72"/>
      <c r="F32" s="72"/>
      <c r="G32" s="72"/>
      <c r="H32" s="64"/>
      <c r="L32" s="64"/>
      <c r="M32" s="64"/>
    </row>
    <row r="33" spans="1:13" ht="18.75" x14ac:dyDescent="0.25">
      <c r="A33" s="78"/>
      <c r="B33" s="77" t="s">
        <v>1645</v>
      </c>
      <c r="C33" s="78"/>
      <c r="D33" s="78"/>
      <c r="E33" s="78"/>
      <c r="F33" s="78"/>
      <c r="G33" s="78"/>
      <c r="H33" s="64"/>
      <c r="L33" s="64"/>
      <c r="M33" s="64"/>
    </row>
    <row r="34" spans="1:13" ht="15" customHeight="1" x14ac:dyDescent="0.25">
      <c r="A34" s="85"/>
      <c r="B34" s="86" t="s">
        <v>1606</v>
      </c>
      <c r="C34" s="85" t="s">
        <v>1724</v>
      </c>
      <c r="D34" s="85" t="s">
        <v>1729</v>
      </c>
      <c r="E34" s="85" t="s">
        <v>1607</v>
      </c>
      <c r="F34" s="88"/>
      <c r="G34" s="88"/>
      <c r="H34" s="64"/>
      <c r="L34" s="64"/>
      <c r="M34" s="64"/>
    </row>
    <row r="35" spans="1:13" x14ac:dyDescent="0.25">
      <c r="A35" s="66" t="s">
        <v>1668</v>
      </c>
      <c r="B35" s="140" t="s">
        <v>1709</v>
      </c>
      <c r="C35" s="140" t="s">
        <v>1725</v>
      </c>
      <c r="D35" s="140" t="s">
        <v>1710</v>
      </c>
      <c r="E35" s="140" t="s">
        <v>1708</v>
      </c>
      <c r="F35" s="141"/>
      <c r="G35" s="141"/>
      <c r="H35" s="64"/>
      <c r="L35" s="64"/>
      <c r="M35" s="64"/>
    </row>
    <row r="36" spans="1:13" x14ac:dyDescent="0.25">
      <c r="A36" s="66" t="s">
        <v>1669</v>
      </c>
      <c r="B36" s="83" t="s">
        <v>1608</v>
      </c>
      <c r="C36" s="66" t="s">
        <v>94</v>
      </c>
      <c r="D36" s="66" t="s">
        <v>94</v>
      </c>
      <c r="E36" s="66" t="s">
        <v>94</v>
      </c>
      <c r="H36" s="64"/>
      <c r="L36" s="64"/>
      <c r="M36" s="64"/>
    </row>
    <row r="37" spans="1:13" x14ac:dyDescent="0.25">
      <c r="A37" s="66" t="s">
        <v>1670</v>
      </c>
      <c r="B37" s="83" t="s">
        <v>1609</v>
      </c>
      <c r="C37" s="66" t="s">
        <v>94</v>
      </c>
      <c r="D37" s="66" t="s">
        <v>94</v>
      </c>
      <c r="E37" s="66" t="s">
        <v>94</v>
      </c>
      <c r="H37" s="64"/>
      <c r="L37" s="64"/>
      <c r="M37" s="64"/>
    </row>
    <row r="38" spans="1:13" x14ac:dyDescent="0.25">
      <c r="A38" s="66" t="s">
        <v>1671</v>
      </c>
      <c r="B38" s="83" t="s">
        <v>1610</v>
      </c>
      <c r="C38" s="66" t="s">
        <v>94</v>
      </c>
      <c r="D38" s="66" t="s">
        <v>94</v>
      </c>
      <c r="E38" s="66" t="s">
        <v>94</v>
      </c>
      <c r="H38" s="64"/>
      <c r="L38" s="64"/>
      <c r="M38" s="64"/>
    </row>
    <row r="39" spans="1:13" x14ac:dyDescent="0.25">
      <c r="A39" s="66" t="s">
        <v>1672</v>
      </c>
      <c r="B39" s="83" t="s">
        <v>1611</v>
      </c>
      <c r="C39" s="66" t="s">
        <v>94</v>
      </c>
      <c r="D39" s="66" t="s">
        <v>94</v>
      </c>
      <c r="E39" s="66" t="s">
        <v>94</v>
      </c>
      <c r="H39" s="64"/>
      <c r="L39" s="64"/>
      <c r="M39" s="64"/>
    </row>
    <row r="40" spans="1:13" x14ac:dyDescent="0.25">
      <c r="A40" s="66" t="s">
        <v>1673</v>
      </c>
      <c r="B40" s="83" t="s">
        <v>1612</v>
      </c>
      <c r="C40" s="66" t="s">
        <v>94</v>
      </c>
      <c r="D40" s="66" t="s">
        <v>94</v>
      </c>
      <c r="E40" s="66" t="s">
        <v>94</v>
      </c>
      <c r="H40" s="64"/>
      <c r="L40" s="64"/>
      <c r="M40" s="64"/>
    </row>
    <row r="41" spans="1:13" x14ac:dyDescent="0.25">
      <c r="A41" s="66" t="s">
        <v>1674</v>
      </c>
      <c r="B41" s="83" t="s">
        <v>1613</v>
      </c>
      <c r="C41" s="66" t="s">
        <v>94</v>
      </c>
      <c r="D41" s="66" t="s">
        <v>94</v>
      </c>
      <c r="E41" s="66" t="s">
        <v>94</v>
      </c>
      <c r="H41" s="64"/>
      <c r="L41" s="64"/>
      <c r="M41" s="64"/>
    </row>
    <row r="42" spans="1:13" x14ac:dyDescent="0.25">
      <c r="A42" s="66" t="s">
        <v>1675</v>
      </c>
      <c r="B42" s="83" t="s">
        <v>1614</v>
      </c>
      <c r="C42" s="66" t="s">
        <v>94</v>
      </c>
      <c r="D42" s="66" t="s">
        <v>94</v>
      </c>
      <c r="E42" s="66" t="s">
        <v>94</v>
      </c>
      <c r="H42" s="64"/>
      <c r="L42" s="64"/>
      <c r="M42" s="64"/>
    </row>
    <row r="43" spans="1:13" x14ac:dyDescent="0.25">
      <c r="A43" s="66" t="s">
        <v>1676</v>
      </c>
      <c r="B43" s="83" t="s">
        <v>1615</v>
      </c>
      <c r="C43" s="66" t="s">
        <v>94</v>
      </c>
      <c r="D43" s="66" t="s">
        <v>94</v>
      </c>
      <c r="E43" s="66" t="s">
        <v>94</v>
      </c>
      <c r="H43" s="64"/>
      <c r="L43" s="64"/>
      <c r="M43" s="64"/>
    </row>
    <row r="44" spans="1:13" x14ac:dyDescent="0.25">
      <c r="A44" s="66" t="s">
        <v>1677</v>
      </c>
      <c r="B44" s="83" t="s">
        <v>1616</v>
      </c>
      <c r="C44" s="66" t="s">
        <v>94</v>
      </c>
      <c r="D44" s="66" t="s">
        <v>94</v>
      </c>
      <c r="E44" s="66" t="s">
        <v>94</v>
      </c>
      <c r="H44" s="64"/>
      <c r="L44" s="64"/>
      <c r="M44" s="64"/>
    </row>
    <row r="45" spans="1:13" x14ac:dyDescent="0.25">
      <c r="A45" s="66" t="s">
        <v>1678</v>
      </c>
      <c r="B45" s="83" t="s">
        <v>1617</v>
      </c>
      <c r="C45" s="66" t="s">
        <v>94</v>
      </c>
      <c r="D45" s="66" t="s">
        <v>94</v>
      </c>
      <c r="E45" s="66" t="s">
        <v>94</v>
      </c>
      <c r="H45" s="64"/>
      <c r="L45" s="64"/>
      <c r="M45" s="64"/>
    </row>
    <row r="46" spans="1:13" x14ac:dyDescent="0.25">
      <c r="A46" s="66" t="s">
        <v>1679</v>
      </c>
      <c r="B46" s="83" t="s">
        <v>1618</v>
      </c>
      <c r="C46" s="66" t="s">
        <v>94</v>
      </c>
      <c r="D46" s="66" t="s">
        <v>94</v>
      </c>
      <c r="E46" s="66" t="s">
        <v>94</v>
      </c>
      <c r="H46" s="64"/>
      <c r="L46" s="64"/>
      <c r="M46" s="64"/>
    </row>
    <row r="47" spans="1:13" x14ac:dyDescent="0.25">
      <c r="A47" s="66" t="s">
        <v>1680</v>
      </c>
      <c r="B47" s="83" t="s">
        <v>1619</v>
      </c>
      <c r="C47" s="66" t="s">
        <v>94</v>
      </c>
      <c r="D47" s="66" t="s">
        <v>94</v>
      </c>
      <c r="E47" s="66" t="s">
        <v>94</v>
      </c>
      <c r="H47" s="64"/>
      <c r="L47" s="64"/>
      <c r="M47" s="64"/>
    </row>
    <row r="48" spans="1:13" x14ac:dyDescent="0.25">
      <c r="A48" s="66" t="s">
        <v>1681</v>
      </c>
      <c r="B48" s="83" t="s">
        <v>1620</v>
      </c>
      <c r="C48" s="66" t="s">
        <v>94</v>
      </c>
      <c r="D48" s="66" t="s">
        <v>94</v>
      </c>
      <c r="E48" s="66" t="s">
        <v>94</v>
      </c>
      <c r="H48" s="64"/>
      <c r="L48" s="64"/>
      <c r="M48" s="64"/>
    </row>
    <row r="49" spans="1:13" x14ac:dyDescent="0.25">
      <c r="A49" s="66" t="s">
        <v>1682</v>
      </c>
      <c r="B49" s="83" t="s">
        <v>1621</v>
      </c>
      <c r="C49" s="66" t="s">
        <v>94</v>
      </c>
      <c r="D49" s="66" t="s">
        <v>94</v>
      </c>
      <c r="E49" s="66" t="s">
        <v>94</v>
      </c>
      <c r="H49" s="64"/>
      <c r="L49" s="64"/>
      <c r="M49" s="64"/>
    </row>
    <row r="50" spans="1:13" x14ac:dyDescent="0.25">
      <c r="A50" s="66" t="s">
        <v>1683</v>
      </c>
      <c r="B50" s="83" t="s">
        <v>1622</v>
      </c>
      <c r="C50" s="66" t="s">
        <v>94</v>
      </c>
      <c r="D50" s="66" t="s">
        <v>94</v>
      </c>
      <c r="E50" s="66" t="s">
        <v>94</v>
      </c>
      <c r="H50" s="64"/>
      <c r="L50" s="64"/>
      <c r="M50" s="64"/>
    </row>
    <row r="51" spans="1:13" x14ac:dyDescent="0.25">
      <c r="A51" s="66" t="s">
        <v>1684</v>
      </c>
      <c r="B51" s="83" t="s">
        <v>1623</v>
      </c>
      <c r="C51" s="66" t="s">
        <v>94</v>
      </c>
      <c r="D51" s="66" t="s">
        <v>94</v>
      </c>
      <c r="E51" s="66" t="s">
        <v>94</v>
      </c>
      <c r="H51" s="64"/>
      <c r="L51" s="64"/>
      <c r="M51" s="64"/>
    </row>
    <row r="52" spans="1:13" x14ac:dyDescent="0.25">
      <c r="A52" s="66" t="s">
        <v>1685</v>
      </c>
      <c r="B52" s="83" t="s">
        <v>1624</v>
      </c>
      <c r="C52" s="66" t="s">
        <v>94</v>
      </c>
      <c r="D52" s="66" t="s">
        <v>94</v>
      </c>
      <c r="E52" s="66" t="s">
        <v>94</v>
      </c>
      <c r="H52" s="64"/>
      <c r="L52" s="64"/>
      <c r="M52" s="64"/>
    </row>
    <row r="53" spans="1:13" x14ac:dyDescent="0.25">
      <c r="A53" s="66" t="s">
        <v>1686</v>
      </c>
      <c r="B53" s="83" t="s">
        <v>1625</v>
      </c>
      <c r="C53" s="66" t="s">
        <v>94</v>
      </c>
      <c r="D53" s="66" t="s">
        <v>94</v>
      </c>
      <c r="E53" s="66" t="s">
        <v>94</v>
      </c>
      <c r="H53" s="64"/>
      <c r="L53" s="64"/>
      <c r="M53" s="64"/>
    </row>
    <row r="54" spans="1:13" x14ac:dyDescent="0.25">
      <c r="A54" s="66" t="s">
        <v>1687</v>
      </c>
      <c r="B54" s="83" t="s">
        <v>1626</v>
      </c>
      <c r="C54" s="66" t="s">
        <v>94</v>
      </c>
      <c r="D54" s="66" t="s">
        <v>94</v>
      </c>
      <c r="E54" s="66" t="s">
        <v>94</v>
      </c>
      <c r="H54" s="64"/>
      <c r="L54" s="64"/>
      <c r="M54" s="64"/>
    </row>
    <row r="55" spans="1:13" x14ac:dyDescent="0.25">
      <c r="A55" s="66" t="s">
        <v>1688</v>
      </c>
      <c r="B55" s="83" t="s">
        <v>1627</v>
      </c>
      <c r="C55" s="66" t="s">
        <v>94</v>
      </c>
      <c r="D55" s="66" t="s">
        <v>94</v>
      </c>
      <c r="E55" s="66" t="s">
        <v>94</v>
      </c>
      <c r="H55" s="64"/>
      <c r="L55" s="64"/>
      <c r="M55" s="64"/>
    </row>
    <row r="56" spans="1:13" x14ac:dyDescent="0.25">
      <c r="A56" s="66" t="s">
        <v>1689</v>
      </c>
      <c r="B56" s="83" t="s">
        <v>1628</v>
      </c>
      <c r="C56" s="66" t="s">
        <v>94</v>
      </c>
      <c r="D56" s="66" t="s">
        <v>94</v>
      </c>
      <c r="E56" s="66" t="s">
        <v>94</v>
      </c>
      <c r="H56" s="64"/>
      <c r="L56" s="64"/>
      <c r="M56" s="64"/>
    </row>
    <row r="57" spans="1:13" x14ac:dyDescent="0.25">
      <c r="A57" s="66" t="s">
        <v>1690</v>
      </c>
      <c r="B57" s="83" t="s">
        <v>1629</v>
      </c>
      <c r="C57" s="66" t="s">
        <v>94</v>
      </c>
      <c r="D57" s="66" t="s">
        <v>94</v>
      </c>
      <c r="E57" s="66" t="s">
        <v>94</v>
      </c>
      <c r="H57" s="64"/>
      <c r="L57" s="64"/>
      <c r="M57" s="64"/>
    </row>
    <row r="58" spans="1:13" x14ac:dyDescent="0.25">
      <c r="A58" s="66" t="s">
        <v>1691</v>
      </c>
      <c r="B58" s="83" t="s">
        <v>1630</v>
      </c>
      <c r="C58" s="66" t="s">
        <v>94</v>
      </c>
      <c r="D58" s="66" t="s">
        <v>94</v>
      </c>
      <c r="E58" s="66" t="s">
        <v>94</v>
      </c>
      <c r="H58" s="64"/>
      <c r="L58" s="64"/>
      <c r="M58" s="64"/>
    </row>
    <row r="59" spans="1:13" x14ac:dyDescent="0.25">
      <c r="A59" s="66" t="s">
        <v>1692</v>
      </c>
      <c r="B59" s="83" t="s">
        <v>1631</v>
      </c>
      <c r="C59" s="66" t="s">
        <v>94</v>
      </c>
      <c r="D59" s="66" t="s">
        <v>94</v>
      </c>
      <c r="E59" s="66" t="s">
        <v>94</v>
      </c>
      <c r="H59" s="64"/>
      <c r="L59" s="64"/>
      <c r="M59" s="64"/>
    </row>
    <row r="60" spans="1:13" outlineLevel="1" x14ac:dyDescent="0.25">
      <c r="A60" s="66" t="s">
        <v>1653</v>
      </c>
      <c r="B60" s="83"/>
      <c r="E60" s="83"/>
      <c r="F60" s="83"/>
      <c r="G60" s="83"/>
      <c r="H60" s="64"/>
      <c r="L60" s="64"/>
      <c r="M60" s="64"/>
    </row>
    <row r="61" spans="1:13" outlineLevel="1" x14ac:dyDescent="0.25">
      <c r="A61" s="66" t="s">
        <v>1654</v>
      </c>
      <c r="B61" s="83"/>
      <c r="E61" s="83"/>
      <c r="F61" s="83"/>
      <c r="G61" s="83"/>
      <c r="H61" s="64"/>
      <c r="L61" s="64"/>
      <c r="M61" s="64"/>
    </row>
    <row r="62" spans="1:13" outlineLevel="1" x14ac:dyDescent="0.25">
      <c r="A62" s="66" t="s">
        <v>1655</v>
      </c>
      <c r="B62" s="83"/>
      <c r="E62" s="83"/>
      <c r="F62" s="83"/>
      <c r="G62" s="83"/>
      <c r="H62" s="64"/>
      <c r="L62" s="64"/>
      <c r="M62" s="64"/>
    </row>
    <row r="63" spans="1:13" outlineLevel="1" x14ac:dyDescent="0.25">
      <c r="A63" s="66" t="s">
        <v>1656</v>
      </c>
      <c r="B63" s="83"/>
      <c r="E63" s="83"/>
      <c r="F63" s="83"/>
      <c r="G63" s="83"/>
      <c r="H63" s="64"/>
      <c r="L63" s="64"/>
      <c r="M63" s="64"/>
    </row>
    <row r="64" spans="1:13" outlineLevel="1" x14ac:dyDescent="0.25">
      <c r="A64" s="66" t="s">
        <v>1657</v>
      </c>
      <c r="B64" s="83"/>
      <c r="E64" s="83"/>
      <c r="F64" s="83"/>
      <c r="G64" s="83"/>
      <c r="H64" s="64"/>
      <c r="L64" s="64"/>
      <c r="M64" s="64"/>
    </row>
    <row r="65" spans="1:14" outlineLevel="1" x14ac:dyDescent="0.25">
      <c r="A65" s="66" t="s">
        <v>1658</v>
      </c>
      <c r="B65" s="83"/>
      <c r="E65" s="83"/>
      <c r="F65" s="83"/>
      <c r="G65" s="83"/>
      <c r="H65" s="64"/>
      <c r="L65" s="64"/>
      <c r="M65" s="64"/>
    </row>
    <row r="66" spans="1:14" outlineLevel="1" x14ac:dyDescent="0.25">
      <c r="A66" s="66" t="s">
        <v>1659</v>
      </c>
      <c r="B66" s="83"/>
      <c r="E66" s="83"/>
      <c r="F66" s="83"/>
      <c r="G66" s="83"/>
      <c r="H66" s="64"/>
      <c r="L66" s="64"/>
      <c r="M66" s="64"/>
    </row>
    <row r="67" spans="1:14" outlineLevel="1" x14ac:dyDescent="0.25">
      <c r="A67" s="66" t="s">
        <v>1660</v>
      </c>
      <c r="B67" s="83"/>
      <c r="E67" s="83"/>
      <c r="F67" s="83"/>
      <c r="G67" s="83"/>
      <c r="H67" s="64"/>
      <c r="L67" s="64"/>
      <c r="M67" s="64"/>
    </row>
    <row r="68" spans="1:14" outlineLevel="1" x14ac:dyDescent="0.25">
      <c r="A68" s="66" t="s">
        <v>1661</v>
      </c>
      <c r="B68" s="83"/>
      <c r="E68" s="83"/>
      <c r="F68" s="83"/>
      <c r="G68" s="83"/>
      <c r="H68" s="64"/>
      <c r="L68" s="64"/>
      <c r="M68" s="64"/>
    </row>
    <row r="69" spans="1:14" outlineLevel="1" x14ac:dyDescent="0.25">
      <c r="A69" s="66" t="s">
        <v>1662</v>
      </c>
      <c r="B69" s="83"/>
      <c r="E69" s="83"/>
      <c r="F69" s="83"/>
      <c r="G69" s="83"/>
      <c r="H69" s="64"/>
      <c r="L69" s="64"/>
      <c r="M69" s="64"/>
    </row>
    <row r="70" spans="1:14" outlineLevel="1" x14ac:dyDescent="0.25">
      <c r="A70" s="66" t="s">
        <v>1663</v>
      </c>
      <c r="B70" s="83"/>
      <c r="E70" s="83"/>
      <c r="F70" s="83"/>
      <c r="G70" s="83"/>
      <c r="H70" s="64"/>
      <c r="L70" s="64"/>
      <c r="M70" s="64"/>
    </row>
    <row r="71" spans="1:14" outlineLevel="1" x14ac:dyDescent="0.25">
      <c r="A71" s="66" t="s">
        <v>1664</v>
      </c>
      <c r="B71" s="83"/>
      <c r="E71" s="83"/>
      <c r="F71" s="83"/>
      <c r="G71" s="83"/>
      <c r="H71" s="64"/>
      <c r="L71" s="64"/>
      <c r="M71" s="64"/>
    </row>
    <row r="72" spans="1:14" outlineLevel="1" x14ac:dyDescent="0.25">
      <c r="A72" s="66" t="s">
        <v>1665</v>
      </c>
      <c r="B72" s="83"/>
      <c r="E72" s="83"/>
      <c r="F72" s="83"/>
      <c r="G72" s="83"/>
      <c r="H72" s="64"/>
      <c r="L72" s="64"/>
      <c r="M72" s="64"/>
    </row>
    <row r="73" spans="1:14" ht="18.75" x14ac:dyDescent="0.25">
      <c r="A73" s="78"/>
      <c r="B73" s="77" t="s">
        <v>1667</v>
      </c>
      <c r="C73" s="78"/>
      <c r="D73" s="78"/>
      <c r="E73" s="78"/>
      <c r="F73" s="78"/>
      <c r="G73" s="78"/>
      <c r="H73" s="64"/>
    </row>
    <row r="74" spans="1:14" ht="15" customHeight="1" x14ac:dyDescent="0.25">
      <c r="A74" s="85"/>
      <c r="B74" s="86" t="s">
        <v>981</v>
      </c>
      <c r="C74" s="85" t="s">
        <v>1733</v>
      </c>
      <c r="D74" s="85"/>
      <c r="E74" s="88"/>
      <c r="F74" s="88"/>
      <c r="G74" s="88"/>
      <c r="H74" s="96"/>
      <c r="I74" s="96"/>
      <c r="J74" s="96"/>
      <c r="K74" s="96"/>
      <c r="L74" s="96"/>
      <c r="M74" s="96"/>
      <c r="N74" s="96"/>
    </row>
    <row r="75" spans="1:14" x14ac:dyDescent="0.25">
      <c r="A75" s="66" t="s">
        <v>1693</v>
      </c>
      <c r="B75" s="66" t="s">
        <v>1714</v>
      </c>
      <c r="C75" s="140">
        <v>29.1</v>
      </c>
      <c r="H75" s="64"/>
    </row>
    <row r="76" spans="1:14" x14ac:dyDescent="0.25">
      <c r="A76" s="66" t="s">
        <v>1694</v>
      </c>
      <c r="B76" s="66" t="s">
        <v>1731</v>
      </c>
      <c r="C76" s="66" t="s">
        <v>94</v>
      </c>
      <c r="H76" s="64"/>
    </row>
    <row r="77" spans="1:14" outlineLevel="1" x14ac:dyDescent="0.25">
      <c r="A77" s="66" t="s">
        <v>1695</v>
      </c>
      <c r="H77" s="64"/>
    </row>
    <row r="78" spans="1:14" outlineLevel="1" x14ac:dyDescent="0.25">
      <c r="A78" s="66" t="s">
        <v>1696</v>
      </c>
      <c r="H78" s="64"/>
    </row>
    <row r="79" spans="1:14" outlineLevel="1" x14ac:dyDescent="0.25">
      <c r="A79" s="66" t="s">
        <v>1697</v>
      </c>
      <c r="H79" s="64"/>
    </row>
    <row r="80" spans="1:14" outlineLevel="1" x14ac:dyDescent="0.25">
      <c r="A80" s="66" t="s">
        <v>1698</v>
      </c>
      <c r="H80" s="64"/>
    </row>
    <row r="81" spans="1:8" x14ac:dyDescent="0.25">
      <c r="A81" s="85"/>
      <c r="B81" s="86" t="s">
        <v>1699</v>
      </c>
      <c r="C81" s="85" t="s">
        <v>578</v>
      </c>
      <c r="D81" s="85" t="s">
        <v>579</v>
      </c>
      <c r="E81" s="88" t="s">
        <v>993</v>
      </c>
      <c r="F81" s="88" t="s">
        <v>1178</v>
      </c>
      <c r="G81" s="88" t="s">
        <v>1723</v>
      </c>
      <c r="H81" s="64"/>
    </row>
    <row r="82" spans="1:8" x14ac:dyDescent="0.25">
      <c r="A82" s="66" t="s">
        <v>1700</v>
      </c>
      <c r="B82" s="66" t="s">
        <v>1717</v>
      </c>
      <c r="C82" s="142">
        <v>0.01</v>
      </c>
      <c r="D82" s="142" t="s">
        <v>1408</v>
      </c>
      <c r="E82" s="142" t="s">
        <v>1408</v>
      </c>
      <c r="F82" s="142" t="s">
        <v>1408</v>
      </c>
      <c r="G82" s="142">
        <v>0.01</v>
      </c>
      <c r="H82" s="64"/>
    </row>
    <row r="83" spans="1:8" x14ac:dyDescent="0.25">
      <c r="A83" s="66" t="s">
        <v>1701</v>
      </c>
      <c r="B83" s="66" t="s">
        <v>1720</v>
      </c>
      <c r="C83" s="66" t="s">
        <v>94</v>
      </c>
      <c r="D83" s="66" t="s">
        <v>94</v>
      </c>
      <c r="E83" s="66" t="s">
        <v>94</v>
      </c>
      <c r="F83" s="66" t="s">
        <v>94</v>
      </c>
      <c r="G83" s="66" t="s">
        <v>94</v>
      </c>
      <c r="H83" s="64"/>
    </row>
    <row r="84" spans="1:8" x14ac:dyDescent="0.25">
      <c r="A84" s="66" t="s">
        <v>1702</v>
      </c>
      <c r="B84" s="66" t="s">
        <v>1718</v>
      </c>
      <c r="C84" s="66" t="s">
        <v>94</v>
      </c>
      <c r="D84" s="66" t="s">
        <v>94</v>
      </c>
      <c r="E84" s="66" t="s">
        <v>94</v>
      </c>
      <c r="F84" s="66" t="s">
        <v>94</v>
      </c>
      <c r="G84" s="66" t="s">
        <v>94</v>
      </c>
      <c r="H84" s="64"/>
    </row>
    <row r="85" spans="1:8" x14ac:dyDescent="0.25">
      <c r="A85" s="66" t="s">
        <v>1703</v>
      </c>
      <c r="B85" s="66" t="s">
        <v>1719</v>
      </c>
      <c r="C85" s="66" t="s">
        <v>94</v>
      </c>
      <c r="D85" s="66" t="s">
        <v>94</v>
      </c>
      <c r="E85" s="66" t="s">
        <v>94</v>
      </c>
      <c r="F85" s="66" t="s">
        <v>94</v>
      </c>
      <c r="G85" s="66" t="s">
        <v>94</v>
      </c>
      <c r="H85" s="64"/>
    </row>
    <row r="86" spans="1:8" x14ac:dyDescent="0.25">
      <c r="A86" s="66" t="s">
        <v>1722</v>
      </c>
      <c r="B86" s="66" t="s">
        <v>1721</v>
      </c>
      <c r="C86" s="66" t="s">
        <v>94</v>
      </c>
      <c r="D86" s="66" t="s">
        <v>94</v>
      </c>
      <c r="E86" s="66" t="s">
        <v>94</v>
      </c>
      <c r="F86" s="66" t="s">
        <v>94</v>
      </c>
      <c r="G86" s="66" t="s">
        <v>94</v>
      </c>
      <c r="H86" s="64"/>
    </row>
    <row r="87" spans="1:8" outlineLevel="1" x14ac:dyDescent="0.25">
      <c r="A87" s="66" t="s">
        <v>1704</v>
      </c>
      <c r="H87" s="64"/>
    </row>
    <row r="88" spans="1:8" outlineLevel="1" x14ac:dyDescent="0.25">
      <c r="A88" s="66" t="s">
        <v>1705</v>
      </c>
      <c r="H88" s="64"/>
    </row>
    <row r="89" spans="1:8" outlineLevel="1" x14ac:dyDescent="0.25">
      <c r="A89" s="66" t="s">
        <v>1706</v>
      </c>
      <c r="H89" s="64"/>
    </row>
    <row r="90" spans="1:8" outlineLevel="1" x14ac:dyDescent="0.25">
      <c r="A90" s="66" t="s">
        <v>1707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R40"/>
  <sheetViews>
    <sheetView tabSelected="1" zoomScale="80" zoomScaleNormal="80" workbookViewId="0">
      <selection activeCell="N8" sqref="N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8" t="s">
        <v>1782</v>
      </c>
      <c r="F6" s="338"/>
      <c r="G6" s="338"/>
      <c r="H6" s="7"/>
      <c r="I6" s="7"/>
      <c r="J6" s="8"/>
    </row>
    <row r="7" spans="2:10" ht="26.25" x14ac:dyDescent="0.25">
      <c r="B7" s="6"/>
      <c r="C7" s="7"/>
      <c r="D7" s="7"/>
      <c r="E7" s="7"/>
      <c r="F7" s="12" t="s">
        <v>633</v>
      </c>
      <c r="G7" s="7"/>
      <c r="H7" s="7"/>
      <c r="I7" s="7"/>
      <c r="J7" s="8"/>
    </row>
    <row r="8" spans="2:10" ht="26.25" x14ac:dyDescent="0.25">
      <c r="B8" s="6"/>
      <c r="C8" s="7"/>
      <c r="D8" s="7"/>
      <c r="E8" s="7"/>
      <c r="F8" s="12" t="s">
        <v>1783</v>
      </c>
      <c r="G8" s="7"/>
      <c r="H8" s="7"/>
      <c r="I8" s="7"/>
      <c r="J8" s="8"/>
    </row>
    <row r="9" spans="2:10" ht="21" x14ac:dyDescent="0.25">
      <c r="B9" s="6"/>
      <c r="C9" s="7"/>
      <c r="D9" s="7"/>
      <c r="E9" s="7"/>
      <c r="F9" s="13" t="s">
        <v>2004</v>
      </c>
      <c r="G9" s="7"/>
      <c r="H9" s="7"/>
      <c r="I9" s="7"/>
      <c r="J9" s="8"/>
    </row>
    <row r="10" spans="2:10" ht="21" x14ac:dyDescent="0.25">
      <c r="B10" s="6"/>
      <c r="C10" s="7"/>
      <c r="D10" s="7"/>
      <c r="E10" s="7"/>
      <c r="F10" s="13" t="s">
        <v>2003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41" t="s">
        <v>15</v>
      </c>
      <c r="E24" s="342" t="s">
        <v>16</v>
      </c>
      <c r="F24" s="342"/>
      <c r="G24" s="342"/>
      <c r="H24" s="342"/>
      <c r="I24" s="7"/>
      <c r="J24" s="8"/>
    </row>
    <row r="25" spans="2:10" x14ac:dyDescent="0.25">
      <c r="B25" s="6"/>
      <c r="C25" s="7"/>
      <c r="D25" s="7"/>
      <c r="E25" s="16"/>
      <c r="F25" s="16"/>
      <c r="G25" s="16"/>
      <c r="H25" s="7"/>
      <c r="I25" s="7"/>
      <c r="J25" s="8"/>
    </row>
    <row r="26" spans="2:10" x14ac:dyDescent="0.25">
      <c r="B26" s="6"/>
      <c r="C26" s="7"/>
      <c r="D26" s="341" t="s">
        <v>17</v>
      </c>
      <c r="E26" s="342"/>
      <c r="F26" s="342"/>
      <c r="G26" s="342"/>
      <c r="H26" s="342"/>
      <c r="I26" s="7"/>
      <c r="J26" s="8"/>
    </row>
    <row r="27" spans="2:10" x14ac:dyDescent="0.25">
      <c r="B27" s="6"/>
      <c r="C27" s="7"/>
      <c r="D27" s="17"/>
      <c r="E27" s="17"/>
      <c r="F27" s="17"/>
      <c r="G27" s="17"/>
      <c r="H27" s="17"/>
      <c r="I27" s="7"/>
      <c r="J27" s="8"/>
    </row>
    <row r="28" spans="2:10" x14ac:dyDescent="0.25">
      <c r="B28" s="6"/>
      <c r="C28" s="7"/>
      <c r="D28" s="341" t="s">
        <v>18</v>
      </c>
      <c r="E28" s="342" t="s">
        <v>16</v>
      </c>
      <c r="F28" s="342"/>
      <c r="G28" s="342"/>
      <c r="H28" s="342"/>
      <c r="I28" s="7"/>
      <c r="J28" s="8"/>
    </row>
    <row r="29" spans="2:10" x14ac:dyDescent="0.25">
      <c r="B29" s="6"/>
      <c r="C29" s="7"/>
      <c r="D29" s="17"/>
      <c r="E29" s="17"/>
      <c r="F29" s="17"/>
      <c r="G29" s="17"/>
      <c r="H29" s="17"/>
      <c r="I29" s="7"/>
      <c r="J29" s="8"/>
    </row>
    <row r="30" spans="2:10" x14ac:dyDescent="0.25">
      <c r="B30" s="6"/>
      <c r="C30" s="7"/>
      <c r="D30" s="341" t="s">
        <v>19</v>
      </c>
      <c r="E30" s="342" t="s">
        <v>16</v>
      </c>
      <c r="F30" s="342"/>
      <c r="G30" s="342"/>
      <c r="H30" s="342"/>
      <c r="I30" s="7"/>
      <c r="J30" s="8"/>
    </row>
    <row r="31" spans="2:10" x14ac:dyDescent="0.25">
      <c r="B31" s="6"/>
      <c r="C31" s="7"/>
      <c r="D31" s="17"/>
      <c r="E31" s="17"/>
      <c r="F31" s="17"/>
      <c r="G31" s="17"/>
      <c r="H31" s="17"/>
      <c r="I31" s="7"/>
      <c r="J31" s="8"/>
    </row>
    <row r="32" spans="2:10" x14ac:dyDescent="0.25">
      <c r="B32" s="6"/>
      <c r="C32" s="7"/>
      <c r="D32" s="341" t="s">
        <v>20</v>
      </c>
      <c r="E32" s="342" t="s">
        <v>16</v>
      </c>
      <c r="F32" s="342"/>
      <c r="G32" s="342"/>
      <c r="H32" s="342"/>
      <c r="I32" s="7"/>
      <c r="J32" s="8"/>
    </row>
    <row r="33" spans="2:10" x14ac:dyDescent="0.25">
      <c r="B33" s="6"/>
      <c r="C33" s="7"/>
      <c r="D33" s="16"/>
      <c r="E33" s="16"/>
      <c r="F33" s="16"/>
      <c r="G33" s="16"/>
      <c r="H33" s="16"/>
      <c r="I33" s="7"/>
      <c r="J33" s="8"/>
    </row>
    <row r="34" spans="2:10" x14ac:dyDescent="0.25">
      <c r="B34" s="6"/>
      <c r="C34" s="7"/>
      <c r="D34" s="341" t="s">
        <v>21</v>
      </c>
      <c r="E34" s="342" t="s">
        <v>16</v>
      </c>
      <c r="F34" s="342"/>
      <c r="G34" s="342"/>
      <c r="H34" s="342"/>
      <c r="I34" s="7"/>
      <c r="J34" s="8"/>
    </row>
    <row r="35" spans="2:10" x14ac:dyDescent="0.25">
      <c r="B35" s="6"/>
      <c r="C35" s="7"/>
      <c r="D35" s="7"/>
      <c r="E35" s="7"/>
      <c r="F35" s="7"/>
      <c r="G35" s="7"/>
      <c r="H35" s="7"/>
      <c r="I35" s="7"/>
      <c r="J35" s="8"/>
    </row>
    <row r="36" spans="2:10" x14ac:dyDescent="0.25">
      <c r="B36" s="6"/>
      <c r="C36" s="7"/>
      <c r="D36" s="339" t="s">
        <v>22</v>
      </c>
      <c r="E36" s="340"/>
      <c r="F36" s="340"/>
      <c r="G36" s="340"/>
      <c r="H36" s="340"/>
      <c r="I36" s="7"/>
      <c r="J36" s="8"/>
    </row>
    <row r="37" spans="2:10" x14ac:dyDescent="0.25">
      <c r="B37" s="6"/>
      <c r="C37" s="7"/>
      <c r="D37" s="7"/>
      <c r="E37" s="7"/>
      <c r="F37" s="15"/>
      <c r="G37" s="7"/>
      <c r="H37" s="7"/>
      <c r="I37" s="7"/>
      <c r="J37" s="8"/>
    </row>
    <row r="38" spans="2:10" x14ac:dyDescent="0.25">
      <c r="B38" s="6"/>
      <c r="C38" s="7"/>
      <c r="D38" s="339" t="s">
        <v>1737</v>
      </c>
      <c r="E38" s="340"/>
      <c r="F38" s="340"/>
      <c r="G38" s="340"/>
      <c r="H38" s="340"/>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pageSetUpPr fitToPage="1"/>
  </sheetPr>
  <dimension ref="A1:T59"/>
  <sheetViews>
    <sheetView topLeftCell="A40"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3" t="s">
        <v>45</v>
      </c>
      <c r="B1" s="344"/>
      <c r="C1" s="34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413"/>
  <sheetViews>
    <sheetView topLeftCell="A31" zoomScale="86" zoomScaleNormal="86" workbookViewId="0">
      <selection activeCell="C42" sqref="C42"/>
    </sheetView>
  </sheetViews>
  <sheetFormatPr defaultColWidth="8.85546875" defaultRowHeight="15" outlineLevelRow="1" x14ac:dyDescent="0.25"/>
  <cols>
    <col min="1" max="1" width="13.28515625" style="66" customWidth="1"/>
    <col min="2" max="2" width="62.14062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2" t="s">
        <v>1738</v>
      </c>
      <c r="B1" s="192"/>
      <c r="C1" s="64"/>
      <c r="D1" s="64"/>
      <c r="E1" s="64"/>
      <c r="F1" s="201" t="s">
        <v>1767</v>
      </c>
      <c r="H1" s="64"/>
      <c r="I1" s="192"/>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226</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51" t="s">
        <v>633</v>
      </c>
      <c r="E14" s="72"/>
      <c r="F14" s="72"/>
      <c r="H14" s="64"/>
      <c r="L14" s="64"/>
      <c r="M14" s="64"/>
    </row>
    <row r="15" spans="1:13" x14ac:dyDescent="0.25">
      <c r="A15" s="66" t="s">
        <v>95</v>
      </c>
      <c r="B15" s="80" t="s">
        <v>96</v>
      </c>
      <c r="C15" s="151" t="s">
        <v>1783</v>
      </c>
      <c r="E15" s="72"/>
      <c r="F15" s="72"/>
      <c r="H15" s="64"/>
      <c r="L15" s="64"/>
      <c r="M15" s="64"/>
    </row>
    <row r="16" spans="1:13" ht="15" customHeight="1" x14ac:dyDescent="0.25">
      <c r="A16" s="66" t="s">
        <v>97</v>
      </c>
      <c r="B16" s="80" t="s">
        <v>98</v>
      </c>
      <c r="C16" s="337" t="s">
        <v>1784</v>
      </c>
      <c r="E16" s="72"/>
      <c r="F16" s="72"/>
      <c r="H16" s="64"/>
      <c r="L16" s="64"/>
      <c r="M16" s="64"/>
    </row>
    <row r="17" spans="1:13" x14ac:dyDescent="0.25">
      <c r="A17" s="66" t="s">
        <v>99</v>
      </c>
      <c r="B17" s="80" t="s">
        <v>100</v>
      </c>
      <c r="C17" s="205" t="str">
        <f>RIGHT(Introduction!$F$10,8)</f>
        <v>31/03/19</v>
      </c>
      <c r="E17" s="72"/>
      <c r="F17" s="72"/>
      <c r="H17" s="64"/>
      <c r="L17" s="64"/>
      <c r="M17" s="64"/>
    </row>
    <row r="18" spans="1:13" outlineLevel="1" x14ac:dyDescent="0.25">
      <c r="A18" s="66" t="s">
        <v>101</v>
      </c>
      <c r="B18" s="81" t="s">
        <v>102</v>
      </c>
      <c r="C18" s="206" t="s">
        <v>1785</v>
      </c>
      <c r="E18" s="72"/>
      <c r="F18" s="72"/>
      <c r="H18" s="64"/>
      <c r="L18" s="64"/>
      <c r="M18" s="64"/>
    </row>
    <row r="19" spans="1:13" outlineLevel="1" x14ac:dyDescent="0.25">
      <c r="A19" s="66" t="s">
        <v>103</v>
      </c>
      <c r="B19" s="81" t="s">
        <v>104</v>
      </c>
      <c r="C19" s="66" t="str">
        <f>RIGHT(Introduction!$F$10,9)</f>
        <v xml:space="preserve"> 31/03/19</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51" t="s">
        <v>1786</v>
      </c>
      <c r="D27" s="83"/>
      <c r="E27" s="83"/>
      <c r="F27" s="83"/>
      <c r="H27" s="64"/>
      <c r="L27" s="64"/>
      <c r="M27" s="64"/>
    </row>
    <row r="28" spans="1:13" x14ac:dyDescent="0.25">
      <c r="A28" s="66" t="s">
        <v>113</v>
      </c>
      <c r="B28" s="82" t="s">
        <v>114</v>
      </c>
      <c r="C28" s="151" t="s">
        <v>1786</v>
      </c>
      <c r="D28" s="83"/>
      <c r="E28" s="83"/>
      <c r="F28" s="83"/>
      <c r="H28" s="64"/>
      <c r="L28" s="64"/>
      <c r="M28" s="64"/>
    </row>
    <row r="29" spans="1:13" x14ac:dyDescent="0.25">
      <c r="A29" s="66" t="s">
        <v>115</v>
      </c>
      <c r="B29" s="82" t="s">
        <v>116</v>
      </c>
      <c r="C29" s="206" t="s">
        <v>1787</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208">
        <f>C58</f>
        <v>7407.1623844000596</v>
      </c>
      <c r="F38" s="83"/>
      <c r="H38" s="64"/>
      <c r="L38" s="64"/>
      <c r="M38" s="64"/>
    </row>
    <row r="39" spans="1:13" x14ac:dyDescent="0.25">
      <c r="A39" s="66" t="s">
        <v>125</v>
      </c>
      <c r="B39" s="83" t="s">
        <v>126</v>
      </c>
      <c r="C39" s="208">
        <f>C100</f>
        <v>5250</v>
      </c>
      <c r="F39" s="83"/>
      <c r="H39" s="64"/>
      <c r="L39" s="64"/>
      <c r="M39" s="64"/>
    </row>
    <row r="40" spans="1:13" outlineLevel="1" x14ac:dyDescent="0.25">
      <c r="A40" s="66" t="s">
        <v>127</v>
      </c>
      <c r="B40" s="89" t="s">
        <v>128</v>
      </c>
      <c r="C40" s="208">
        <v>7077.0590018000003</v>
      </c>
      <c r="F40" s="83"/>
      <c r="H40" s="64"/>
      <c r="L40" s="64"/>
      <c r="M40" s="64"/>
    </row>
    <row r="41" spans="1:13" outlineLevel="1" x14ac:dyDescent="0.25">
      <c r="A41" s="66" t="s">
        <v>130</v>
      </c>
      <c r="B41" s="89" t="s">
        <v>131</v>
      </c>
      <c r="C41" s="208">
        <v>5151.9970000000003</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65">
        <v>5.2600000000000001E-2</v>
      </c>
      <c r="D45" s="103">
        <f>IF(OR(C38="[For completion]",C39="[For completion]"),"Please complete G.3.1.1 and G.3.1.2",(C38/C39-1))</f>
        <v>0.41088807321905896</v>
      </c>
      <c r="E45" s="103"/>
      <c r="F45" s="165">
        <v>0.28000000000000003</v>
      </c>
      <c r="G45" s="66" t="s">
        <v>1788</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5">
        <v>7284.0052594000599</v>
      </c>
      <c r="E53" s="91"/>
      <c r="F53" s="92">
        <f>IF($C$58=0,"",IF(C53="[for completion]","",C53/$C$58))</f>
        <v>0.98337323814320898</v>
      </c>
      <c r="G53" s="92"/>
      <c r="H53" s="64"/>
      <c r="L53" s="64"/>
      <c r="M53" s="64"/>
    </row>
    <row r="54" spans="1:13" x14ac:dyDescent="0.25">
      <c r="A54" s="66" t="s">
        <v>151</v>
      </c>
      <c r="B54" s="83" t="s">
        <v>152</v>
      </c>
      <c r="C54" s="195">
        <v>0</v>
      </c>
      <c r="E54" s="91"/>
      <c r="F54" s="92">
        <f>IF($C$58=0,"",IF(C54="[for completion]","",C54/$C$58))</f>
        <v>0</v>
      </c>
      <c r="G54" s="92"/>
      <c r="H54" s="64"/>
      <c r="L54" s="64"/>
      <c r="M54" s="64"/>
    </row>
    <row r="55" spans="1:13" x14ac:dyDescent="0.25">
      <c r="A55" s="66" t="s">
        <v>153</v>
      </c>
      <c r="B55" s="83" t="s">
        <v>154</v>
      </c>
      <c r="C55" s="195">
        <v>0</v>
      </c>
      <c r="E55" s="91"/>
      <c r="F55" s="165">
        <f t="shared" ref="F55:F56" si="0">IF($C$58=0,"",IF(C55="[for completion]","",C55/$C$58))</f>
        <v>0</v>
      </c>
      <c r="G55" s="92"/>
      <c r="H55" s="64"/>
      <c r="L55" s="64"/>
      <c r="M55" s="64"/>
    </row>
    <row r="56" spans="1:13" x14ac:dyDescent="0.25">
      <c r="A56" s="66" t="s">
        <v>155</v>
      </c>
      <c r="B56" s="83" t="s">
        <v>156</v>
      </c>
      <c r="C56" s="195">
        <v>123.15712499999999</v>
      </c>
      <c r="E56" s="91"/>
      <c r="F56" s="165">
        <f t="shared" si="0"/>
        <v>1.6626761856791E-2</v>
      </c>
      <c r="G56" s="92"/>
      <c r="H56" s="64"/>
      <c r="L56" s="64"/>
      <c r="M56" s="64"/>
    </row>
    <row r="57" spans="1:13" x14ac:dyDescent="0.25">
      <c r="A57" s="66" t="s">
        <v>157</v>
      </c>
      <c r="B57" s="66" t="s">
        <v>158</v>
      </c>
      <c r="C57" s="195">
        <v>0</v>
      </c>
      <c r="E57" s="91"/>
      <c r="F57" s="92">
        <f>IF($C$58=0,"",IF(C57="[for completion]","",C57/$C$58))</f>
        <v>0</v>
      </c>
      <c r="G57" s="92"/>
      <c r="H57" s="64"/>
      <c r="L57" s="64"/>
      <c r="M57" s="64"/>
    </row>
    <row r="58" spans="1:13" x14ac:dyDescent="0.25">
      <c r="A58" s="66" t="s">
        <v>159</v>
      </c>
      <c r="B58" s="93" t="s">
        <v>160</v>
      </c>
      <c r="C58" s="197">
        <f>SUM(C53:C57)</f>
        <v>7407.1623844000596</v>
      </c>
      <c r="D58" s="91"/>
      <c r="E58" s="91"/>
      <c r="F58" s="94">
        <f>SUM(F53:F57)</f>
        <v>1</v>
      </c>
      <c r="G58" s="92"/>
      <c r="H58" s="64"/>
      <c r="L58" s="64"/>
      <c r="M58" s="64"/>
    </row>
    <row r="59" spans="1:13" outlineLevel="1" x14ac:dyDescent="0.25">
      <c r="A59" s="66" t="s">
        <v>161</v>
      </c>
      <c r="B59" s="95" t="s">
        <v>162</v>
      </c>
      <c r="C59" s="195"/>
      <c r="E59" s="91"/>
      <c r="F59" s="92">
        <f t="shared" ref="F59:F64" si="1">IF($C$58=0,"",IF(C59="[for completion]","",C59/$C$58))</f>
        <v>0</v>
      </c>
      <c r="G59" s="92"/>
      <c r="H59" s="64"/>
      <c r="L59" s="64"/>
      <c r="M59" s="64"/>
    </row>
    <row r="60" spans="1:13" outlineLevel="1" x14ac:dyDescent="0.25">
      <c r="A60" s="66" t="s">
        <v>163</v>
      </c>
      <c r="B60" s="95" t="s">
        <v>162</v>
      </c>
      <c r="C60" s="195"/>
      <c r="E60" s="91"/>
      <c r="F60" s="92">
        <f t="shared" si="1"/>
        <v>0</v>
      </c>
      <c r="G60" s="92"/>
      <c r="H60" s="64"/>
      <c r="L60" s="64"/>
      <c r="M60" s="64"/>
    </row>
    <row r="61" spans="1:13" outlineLevel="1" x14ac:dyDescent="0.25">
      <c r="A61" s="66" t="s">
        <v>164</v>
      </c>
      <c r="B61" s="95" t="s">
        <v>162</v>
      </c>
      <c r="C61" s="195"/>
      <c r="E61" s="91"/>
      <c r="F61" s="92">
        <f t="shared" si="1"/>
        <v>0</v>
      </c>
      <c r="G61" s="92"/>
      <c r="H61" s="64"/>
      <c r="L61" s="64"/>
      <c r="M61" s="64"/>
    </row>
    <row r="62" spans="1:13" outlineLevel="1" x14ac:dyDescent="0.25">
      <c r="A62" s="66" t="s">
        <v>165</v>
      </c>
      <c r="B62" s="95" t="s">
        <v>162</v>
      </c>
      <c r="C62" s="195"/>
      <c r="E62" s="91"/>
      <c r="F62" s="92">
        <f t="shared" si="1"/>
        <v>0</v>
      </c>
      <c r="G62" s="92"/>
      <c r="H62" s="64"/>
      <c r="L62" s="64"/>
      <c r="M62" s="64"/>
    </row>
    <row r="63" spans="1:13" outlineLevel="1" x14ac:dyDescent="0.25">
      <c r="A63" s="66" t="s">
        <v>166</v>
      </c>
      <c r="B63" s="95" t="s">
        <v>162</v>
      </c>
      <c r="C63" s="195"/>
      <c r="E63" s="91"/>
      <c r="F63" s="92">
        <f t="shared" si="1"/>
        <v>0</v>
      </c>
      <c r="G63" s="92"/>
      <c r="H63" s="64"/>
      <c r="L63" s="64"/>
      <c r="M63" s="64"/>
    </row>
    <row r="64" spans="1:13" outlineLevel="1" x14ac:dyDescent="0.25">
      <c r="A64" s="66" t="s">
        <v>167</v>
      </c>
      <c r="B64" s="95" t="s">
        <v>162</v>
      </c>
      <c r="C64" s="198"/>
      <c r="D64" s="96"/>
      <c r="E64" s="96"/>
      <c r="F64" s="92">
        <f t="shared" si="1"/>
        <v>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1666</v>
      </c>
      <c r="C66" s="199">
        <v>21.147859046480253</v>
      </c>
      <c r="D66" s="151" t="s">
        <v>1411</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3" t="s">
        <v>1758</v>
      </c>
      <c r="C70" s="199">
        <v>6.0885175499999926</v>
      </c>
      <c r="D70" s="151" t="s">
        <v>1411</v>
      </c>
      <c r="E70" s="62"/>
      <c r="F70" s="92">
        <f t="shared" ref="F70:F76" si="2">IF($C$77=0,"",IF(C70="[for completion]","",C70/$C$77))</f>
        <v>8.2197705869427643E-4</v>
      </c>
      <c r="G70" s="92" t="str">
        <f>IF($D$77=0,"",IF(D70="[Mark as ND1 if not relevant]","",D70/$D$77))</f>
        <v/>
      </c>
      <c r="H70" s="64"/>
      <c r="L70" s="64"/>
      <c r="M70" s="64"/>
    </row>
    <row r="71" spans="1:13" x14ac:dyDescent="0.25">
      <c r="A71" s="66" t="s">
        <v>175</v>
      </c>
      <c r="B71" s="184" t="s">
        <v>1759</v>
      </c>
      <c r="C71" s="199">
        <v>19.58865885000003</v>
      </c>
      <c r="D71" s="151" t="s">
        <v>1411</v>
      </c>
      <c r="E71" s="62"/>
      <c r="F71" s="92">
        <f t="shared" si="2"/>
        <v>2.6445564216676441E-3</v>
      </c>
      <c r="G71" s="92" t="str">
        <f t="shared" ref="G71:G76" si="3">IF($D$77=0,"",IF(D71="[Mark as ND1 if not relevant]","",D71/$D$77))</f>
        <v/>
      </c>
      <c r="H71" s="64"/>
      <c r="L71" s="64"/>
      <c r="M71" s="64"/>
    </row>
    <row r="72" spans="1:13" x14ac:dyDescent="0.25">
      <c r="A72" s="66" t="s">
        <v>176</v>
      </c>
      <c r="B72" s="183" t="s">
        <v>1760</v>
      </c>
      <c r="C72" s="199">
        <f>35.47762597+C56</f>
        <v>158.63475097</v>
      </c>
      <c r="D72" s="151" t="s">
        <v>1411</v>
      </c>
      <c r="E72" s="62"/>
      <c r="F72" s="92">
        <f t="shared" si="2"/>
        <v>2.1416399794892564E-2</v>
      </c>
      <c r="G72" s="92" t="str">
        <f t="shared" si="3"/>
        <v/>
      </c>
      <c r="H72" s="64"/>
      <c r="L72" s="64"/>
      <c r="M72" s="64"/>
    </row>
    <row r="73" spans="1:13" x14ac:dyDescent="0.25">
      <c r="A73" s="66" t="s">
        <v>177</v>
      </c>
      <c r="B73" s="183" t="s">
        <v>1761</v>
      </c>
      <c r="C73" s="199">
        <v>62.103323590000244</v>
      </c>
      <c r="D73" s="151" t="s">
        <v>1411</v>
      </c>
      <c r="E73" s="62"/>
      <c r="F73" s="92">
        <f t="shared" si="2"/>
        <v>8.3842260189670205E-3</v>
      </c>
      <c r="G73" s="92" t="str">
        <f t="shared" si="3"/>
        <v/>
      </c>
      <c r="H73" s="64"/>
      <c r="L73" s="64"/>
      <c r="M73" s="64"/>
    </row>
    <row r="74" spans="1:13" x14ac:dyDescent="0.25">
      <c r="A74" s="66" t="s">
        <v>178</v>
      </c>
      <c r="B74" s="183" t="s">
        <v>1762</v>
      </c>
      <c r="C74" s="199">
        <v>105.03131911000042</v>
      </c>
      <c r="D74" s="151" t="s">
        <v>1411</v>
      </c>
      <c r="E74" s="62"/>
      <c r="F74" s="92">
        <f t="shared" si="2"/>
        <v>1.417969711737436E-2</v>
      </c>
      <c r="G74" s="92" t="str">
        <f t="shared" si="3"/>
        <v/>
      </c>
      <c r="H74" s="64"/>
      <c r="L74" s="64"/>
      <c r="M74" s="64"/>
    </row>
    <row r="75" spans="1:13" x14ac:dyDescent="0.25">
      <c r="A75" s="66" t="s">
        <v>179</v>
      </c>
      <c r="B75" s="183" t="s">
        <v>1763</v>
      </c>
      <c r="C75" s="199">
        <v>673.36108202000025</v>
      </c>
      <c r="D75" s="151" t="s">
        <v>1411</v>
      </c>
      <c r="E75" s="62"/>
      <c r="F75" s="92">
        <f t="shared" si="2"/>
        <v>9.0906753095915088E-2</v>
      </c>
      <c r="G75" s="92" t="str">
        <f t="shared" si="3"/>
        <v/>
      </c>
      <c r="H75" s="64"/>
      <c r="L75" s="64"/>
      <c r="M75" s="64"/>
    </row>
    <row r="76" spans="1:13" x14ac:dyDescent="0.25">
      <c r="A76" s="66" t="s">
        <v>180</v>
      </c>
      <c r="B76" s="183" t="s">
        <v>1764</v>
      </c>
      <c r="C76" s="199">
        <v>6382.3547323099965</v>
      </c>
      <c r="D76" s="151" t="s">
        <v>1411</v>
      </c>
      <c r="E76" s="62"/>
      <c r="F76" s="92">
        <f t="shared" si="2"/>
        <v>0.86164639049248914</v>
      </c>
      <c r="G76" s="92" t="str">
        <f t="shared" si="3"/>
        <v/>
      </c>
      <c r="H76" s="64"/>
      <c r="L76" s="64"/>
      <c r="M76" s="64"/>
    </row>
    <row r="77" spans="1:13" x14ac:dyDescent="0.25">
      <c r="A77" s="66" t="s">
        <v>181</v>
      </c>
      <c r="B77" s="100" t="s">
        <v>160</v>
      </c>
      <c r="C77" s="200">
        <f>SUM(C70:C76)</f>
        <v>7407.1623843999969</v>
      </c>
      <c r="D77" s="200">
        <f>SUM(D70:D76)</f>
        <v>0</v>
      </c>
      <c r="E77" s="83"/>
      <c r="F77" s="94">
        <f>SUM(F70:F76)</f>
        <v>1</v>
      </c>
      <c r="G77" s="94">
        <f>SUM(G70:G76)</f>
        <v>0</v>
      </c>
      <c r="H77" s="64"/>
      <c r="L77" s="64"/>
      <c r="M77" s="64"/>
    </row>
    <row r="78" spans="1:13" outlineLevel="1" x14ac:dyDescent="0.25">
      <c r="A78" s="66" t="s">
        <v>182</v>
      </c>
      <c r="B78" s="101" t="s">
        <v>183</v>
      </c>
      <c r="C78" s="200"/>
      <c r="D78" s="200"/>
      <c r="E78" s="83"/>
      <c r="F78" s="92">
        <f>IF($C$77=0,"",IF(C78="[for completion]","",C78/$C$77))</f>
        <v>0</v>
      </c>
      <c r="G78" s="92" t="str">
        <f t="shared" ref="G78:G87" si="4">IF($D$77=0,"",IF(D78="[for completion]","",D78/$D$77))</f>
        <v/>
      </c>
      <c r="H78" s="64"/>
      <c r="L78" s="64"/>
      <c r="M78" s="64"/>
    </row>
    <row r="79" spans="1:13" outlineLevel="1" x14ac:dyDescent="0.25">
      <c r="A79" s="66" t="s">
        <v>184</v>
      </c>
      <c r="B79" s="101" t="s">
        <v>185</v>
      </c>
      <c r="C79" s="200"/>
      <c r="D79" s="200"/>
      <c r="E79" s="83"/>
      <c r="F79" s="92">
        <f t="shared" ref="F79:F87" si="5">IF($C$77=0,"",IF(C79="[for completion]","",C79/$C$77))</f>
        <v>0</v>
      </c>
      <c r="G79" s="92" t="str">
        <f t="shared" si="4"/>
        <v/>
      </c>
      <c r="H79" s="64"/>
      <c r="L79" s="64"/>
      <c r="M79" s="64"/>
    </row>
    <row r="80" spans="1:13" outlineLevel="1" x14ac:dyDescent="0.25">
      <c r="A80" s="66" t="s">
        <v>186</v>
      </c>
      <c r="B80" s="101" t="s">
        <v>187</v>
      </c>
      <c r="C80" s="200"/>
      <c r="D80" s="200"/>
      <c r="E80" s="83"/>
      <c r="F80" s="92">
        <f t="shared" si="5"/>
        <v>0</v>
      </c>
      <c r="G80" s="92" t="str">
        <f t="shared" si="4"/>
        <v/>
      </c>
      <c r="H80" s="64"/>
      <c r="L80" s="64"/>
      <c r="M80" s="64"/>
    </row>
    <row r="81" spans="1:13" outlineLevel="1" x14ac:dyDescent="0.25">
      <c r="A81" s="66" t="s">
        <v>188</v>
      </c>
      <c r="B81" s="101" t="s">
        <v>189</v>
      </c>
      <c r="C81" s="200"/>
      <c r="D81" s="200"/>
      <c r="E81" s="83"/>
      <c r="F81" s="92">
        <f t="shared" si="5"/>
        <v>0</v>
      </c>
      <c r="G81" s="92" t="str">
        <f t="shared" si="4"/>
        <v/>
      </c>
      <c r="H81" s="64"/>
      <c r="L81" s="64"/>
      <c r="M81" s="64"/>
    </row>
    <row r="82" spans="1:13" outlineLevel="1" x14ac:dyDescent="0.25">
      <c r="A82" s="66" t="s">
        <v>190</v>
      </c>
      <c r="B82" s="101" t="s">
        <v>191</v>
      </c>
      <c r="C82" s="200"/>
      <c r="D82" s="200"/>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9">
        <v>4.5843444227005872</v>
      </c>
      <c r="D89" s="199" t="s">
        <v>129</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4" t="s">
        <v>1758</v>
      </c>
      <c r="C93" s="209">
        <v>1000</v>
      </c>
      <c r="D93" s="66" t="s">
        <v>129</v>
      </c>
      <c r="E93" s="62"/>
      <c r="F93" s="92">
        <f>IF($C$100=0,"",IF(C93="[for completion]","",IF(C93="","",C93/$C$100)))</f>
        <v>0.19047619047619047</v>
      </c>
      <c r="G93" s="92" t="str">
        <f>IF($D$100=0,"",IF(D93="[Mark as ND1 if not relevant]","",IF(D93="","",D93/$D$100)))</f>
        <v/>
      </c>
      <c r="H93" s="64"/>
      <c r="L93" s="64"/>
      <c r="M93" s="64"/>
    </row>
    <row r="94" spans="1:13" x14ac:dyDescent="0.25">
      <c r="A94" s="66" t="s">
        <v>203</v>
      </c>
      <c r="B94" s="184" t="s">
        <v>1759</v>
      </c>
      <c r="C94" s="209">
        <v>0</v>
      </c>
      <c r="D94" s="66" t="s">
        <v>129</v>
      </c>
      <c r="E94" s="62"/>
      <c r="F94" s="92">
        <f t="shared" ref="F94:F99" si="6">IF($C$100=0,"",IF(C94="[for completion]","",IF(C94="","",C94/$C$100)))</f>
        <v>0</v>
      </c>
      <c r="G94" s="92" t="str">
        <f t="shared" ref="G94:G99" si="7">IF($D$100=0,"",IF(D94="[Mark as ND1 if not relevant]","",IF(D94="","",D94/$D$100)))</f>
        <v/>
      </c>
      <c r="H94" s="64"/>
      <c r="L94" s="64"/>
      <c r="M94" s="64"/>
    </row>
    <row r="95" spans="1:13" x14ac:dyDescent="0.25">
      <c r="A95" s="66" t="s">
        <v>204</v>
      </c>
      <c r="B95" s="184" t="s">
        <v>1760</v>
      </c>
      <c r="C95" s="209">
        <v>1000</v>
      </c>
      <c r="D95" s="66" t="s">
        <v>129</v>
      </c>
      <c r="E95" s="62"/>
      <c r="F95" s="92">
        <f t="shared" si="6"/>
        <v>0.19047619047619047</v>
      </c>
      <c r="G95" s="92" t="str">
        <f t="shared" si="7"/>
        <v/>
      </c>
      <c r="H95" s="64"/>
      <c r="L95" s="64"/>
      <c r="M95" s="64"/>
    </row>
    <row r="96" spans="1:13" x14ac:dyDescent="0.25">
      <c r="A96" s="66" t="s">
        <v>205</v>
      </c>
      <c r="B96" s="184" t="s">
        <v>1761</v>
      </c>
      <c r="C96" s="209">
        <v>1750</v>
      </c>
      <c r="D96" s="66" t="s">
        <v>129</v>
      </c>
      <c r="E96" s="62"/>
      <c r="F96" s="92">
        <f t="shared" si="6"/>
        <v>0.33333333333333331</v>
      </c>
      <c r="G96" s="92" t="str">
        <f t="shared" si="7"/>
        <v/>
      </c>
      <c r="H96" s="64"/>
      <c r="L96" s="64"/>
      <c r="M96" s="64"/>
    </row>
    <row r="97" spans="1:14" x14ac:dyDescent="0.25">
      <c r="A97" s="66" t="s">
        <v>206</v>
      </c>
      <c r="B97" s="184" t="s">
        <v>1762</v>
      </c>
      <c r="C97" s="209">
        <v>0</v>
      </c>
      <c r="D97" s="66" t="s">
        <v>129</v>
      </c>
      <c r="E97" s="62"/>
      <c r="F97" s="92">
        <f t="shared" si="6"/>
        <v>0</v>
      </c>
      <c r="G97" s="92" t="str">
        <f t="shared" si="7"/>
        <v/>
      </c>
      <c r="H97" s="64"/>
      <c r="L97" s="64"/>
      <c r="M97" s="64"/>
    </row>
    <row r="98" spans="1:14" x14ac:dyDescent="0.25">
      <c r="A98" s="66" t="s">
        <v>207</v>
      </c>
      <c r="B98" s="184" t="s">
        <v>1763</v>
      </c>
      <c r="C98" s="209">
        <v>1500</v>
      </c>
      <c r="D98" s="66" t="s">
        <v>129</v>
      </c>
      <c r="E98" s="62"/>
      <c r="F98" s="92">
        <f t="shared" si="6"/>
        <v>0.2857142857142857</v>
      </c>
      <c r="G98" s="92" t="str">
        <f t="shared" si="7"/>
        <v/>
      </c>
      <c r="H98" s="64"/>
      <c r="L98" s="64"/>
      <c r="M98" s="64"/>
    </row>
    <row r="99" spans="1:14" x14ac:dyDescent="0.25">
      <c r="A99" s="66" t="s">
        <v>208</v>
      </c>
      <c r="B99" s="184" t="s">
        <v>1764</v>
      </c>
      <c r="C99" s="209">
        <v>0</v>
      </c>
      <c r="D99" s="66" t="s">
        <v>129</v>
      </c>
      <c r="E99" s="62"/>
      <c r="F99" s="92">
        <f t="shared" si="6"/>
        <v>0</v>
      </c>
      <c r="G99" s="92" t="str">
        <f t="shared" si="7"/>
        <v/>
      </c>
      <c r="H99" s="64"/>
      <c r="L99" s="64"/>
      <c r="M99" s="64"/>
    </row>
    <row r="100" spans="1:14" x14ac:dyDescent="0.25">
      <c r="A100" s="66" t="s">
        <v>209</v>
      </c>
      <c r="B100" s="100" t="s">
        <v>160</v>
      </c>
      <c r="C100" s="209">
        <f>SUM(C93:C99)</f>
        <v>5250</v>
      </c>
      <c r="D100" s="91">
        <f>SUM(D93:D99)</f>
        <v>0</v>
      </c>
      <c r="E100" s="83"/>
      <c r="F100" s="94">
        <f>SUM(F93:F99)</f>
        <v>0.99999999999999989</v>
      </c>
      <c r="G100" s="94">
        <f>SUM(G93:G99)</f>
        <v>0</v>
      </c>
      <c r="H100" s="64"/>
      <c r="L100" s="64"/>
      <c r="M100" s="64"/>
    </row>
    <row r="101" spans="1:14" outlineLevel="1" x14ac:dyDescent="0.25">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91"/>
      <c r="D102" s="91"/>
      <c r="E102" s="83"/>
      <c r="F102" s="92">
        <f t="shared" si="8"/>
        <v>0</v>
      </c>
      <c r="G102" s="92" t="str">
        <f t="shared" si="9"/>
        <v/>
      </c>
      <c r="H102" s="64"/>
      <c r="L102" s="64"/>
      <c r="M102" s="64"/>
    </row>
    <row r="103" spans="1:14" outlineLevel="1" x14ac:dyDescent="0.25">
      <c r="A103" s="66" t="s">
        <v>212</v>
      </c>
      <c r="B103" s="101" t="s">
        <v>187</v>
      </c>
      <c r="C103" s="91"/>
      <c r="D103" s="91"/>
      <c r="E103" s="83"/>
      <c r="F103" s="92">
        <f t="shared" si="8"/>
        <v>0</v>
      </c>
      <c r="G103" s="92" t="str">
        <f t="shared" si="9"/>
        <v/>
      </c>
      <c r="H103" s="64"/>
      <c r="L103" s="64"/>
      <c r="M103" s="64"/>
    </row>
    <row r="104" spans="1:14" outlineLevel="1" x14ac:dyDescent="0.25">
      <c r="A104" s="66" t="s">
        <v>213</v>
      </c>
      <c r="B104" s="101" t="s">
        <v>189</v>
      </c>
      <c r="C104" s="91"/>
      <c r="D104" s="91"/>
      <c r="E104" s="83"/>
      <c r="F104" s="92">
        <f t="shared" si="8"/>
        <v>0</v>
      </c>
      <c r="G104" s="92" t="str">
        <f t="shared" si="9"/>
        <v/>
      </c>
      <c r="H104" s="64"/>
      <c r="L104" s="64"/>
      <c r="M104" s="64"/>
    </row>
    <row r="105" spans="1:14" outlineLevel="1" x14ac:dyDescent="0.25">
      <c r="A105" s="66" t="s">
        <v>214</v>
      </c>
      <c r="B105" s="101" t="s">
        <v>191</v>
      </c>
      <c r="C105" s="91"/>
      <c r="D105" s="91"/>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209">
        <f>C58</f>
        <v>7407.1623844000596</v>
      </c>
      <c r="D112" s="66" t="s">
        <v>94</v>
      </c>
      <c r="E112" s="92"/>
      <c r="F112" s="92">
        <f>IF($C$129=0,"",IF(C112="[for completion]","",IF(C112="","",C112/$C$129)))</f>
        <v>1</v>
      </c>
      <c r="G112" s="92" t="str">
        <f>IF($D$129=0,"",IF(D112="[for completion]","",IF(D112="","",D112/$D$129)))</f>
        <v/>
      </c>
      <c r="I112" s="66"/>
      <c r="J112" s="66"/>
      <c r="K112" s="66"/>
      <c r="L112" s="64" t="s">
        <v>1768</v>
      </c>
      <c r="M112" s="64"/>
      <c r="N112" s="64"/>
    </row>
    <row r="113" spans="1:14" s="102" customFormat="1" x14ac:dyDescent="0.25">
      <c r="A113" s="66" t="s">
        <v>227</v>
      </c>
      <c r="B113" s="83" t="s">
        <v>1769</v>
      </c>
      <c r="C113" s="209">
        <v>0</v>
      </c>
      <c r="D113" s="66" t="s">
        <v>94</v>
      </c>
      <c r="E113" s="92"/>
      <c r="F113" s="92">
        <f t="shared" ref="F113:F128" si="10">IF($C$129=0,"",IF(C113="[for completion]","",IF(C113="","",C113/$C$129)))</f>
        <v>0</v>
      </c>
      <c r="G113" s="92" t="str">
        <f t="shared" ref="G113:G128" si="11">IF($D$129=0,"",IF(D113="[for completion]","",IF(D113="","",D113/$D$129)))</f>
        <v/>
      </c>
      <c r="I113" s="66"/>
      <c r="J113" s="66"/>
      <c r="K113" s="66"/>
      <c r="L113" s="83" t="s">
        <v>1769</v>
      </c>
      <c r="M113" s="64"/>
      <c r="N113" s="64"/>
    </row>
    <row r="114" spans="1:14" s="102" customFormat="1" x14ac:dyDescent="0.25">
      <c r="A114" s="66" t="s">
        <v>228</v>
      </c>
      <c r="B114" s="83" t="s">
        <v>235</v>
      </c>
      <c r="C114" s="209">
        <v>0</v>
      </c>
      <c r="D114" s="66" t="s">
        <v>94</v>
      </c>
      <c r="E114" s="92"/>
      <c r="F114" s="92">
        <f t="shared" si="10"/>
        <v>0</v>
      </c>
      <c r="G114" s="92" t="str">
        <f t="shared" si="11"/>
        <v/>
      </c>
      <c r="I114" s="66"/>
      <c r="J114" s="66"/>
      <c r="K114" s="66"/>
      <c r="L114" s="83" t="s">
        <v>235</v>
      </c>
      <c r="M114" s="64"/>
      <c r="N114" s="64"/>
    </row>
    <row r="115" spans="1:14" s="102" customFormat="1" x14ac:dyDescent="0.25">
      <c r="A115" s="66" t="s">
        <v>229</v>
      </c>
      <c r="B115" s="83" t="s">
        <v>1770</v>
      </c>
      <c r="C115" s="209">
        <v>0</v>
      </c>
      <c r="D115" s="66" t="s">
        <v>94</v>
      </c>
      <c r="E115" s="92"/>
      <c r="F115" s="92">
        <f t="shared" si="10"/>
        <v>0</v>
      </c>
      <c r="G115" s="92" t="str">
        <f t="shared" si="11"/>
        <v/>
      </c>
      <c r="I115" s="66"/>
      <c r="J115" s="66"/>
      <c r="K115" s="66"/>
      <c r="L115" s="83" t="s">
        <v>1770</v>
      </c>
      <c r="M115" s="64"/>
      <c r="N115" s="64"/>
    </row>
    <row r="116" spans="1:14" s="102" customFormat="1" x14ac:dyDescent="0.25">
      <c r="A116" s="66" t="s">
        <v>231</v>
      </c>
      <c r="B116" s="83" t="s">
        <v>1771</v>
      </c>
      <c r="C116" s="209">
        <v>0</v>
      </c>
      <c r="D116" s="66" t="s">
        <v>94</v>
      </c>
      <c r="E116" s="92"/>
      <c r="F116" s="92">
        <f t="shared" si="10"/>
        <v>0</v>
      </c>
      <c r="G116" s="92" t="str">
        <f t="shared" si="11"/>
        <v/>
      </c>
      <c r="I116" s="66"/>
      <c r="J116" s="66"/>
      <c r="K116" s="66"/>
      <c r="L116" s="83" t="s">
        <v>1771</v>
      </c>
      <c r="M116" s="64"/>
      <c r="N116" s="64"/>
    </row>
    <row r="117" spans="1:14" s="102" customFormat="1" x14ac:dyDescent="0.25">
      <c r="A117" s="66" t="s">
        <v>232</v>
      </c>
      <c r="B117" s="83" t="s">
        <v>237</v>
      </c>
      <c r="C117" s="209">
        <v>0</v>
      </c>
      <c r="D117" s="66" t="s">
        <v>94</v>
      </c>
      <c r="E117" s="83"/>
      <c r="F117" s="92">
        <f t="shared" si="10"/>
        <v>0</v>
      </c>
      <c r="G117" s="92" t="str">
        <f t="shared" si="11"/>
        <v/>
      </c>
      <c r="I117" s="66"/>
      <c r="J117" s="66"/>
      <c r="K117" s="66"/>
      <c r="L117" s="83" t="s">
        <v>237</v>
      </c>
      <c r="M117" s="64"/>
      <c r="N117" s="64"/>
    </row>
    <row r="118" spans="1:14" x14ac:dyDescent="0.25">
      <c r="A118" s="66" t="s">
        <v>233</v>
      </c>
      <c r="B118" s="83" t="s">
        <v>239</v>
      </c>
      <c r="C118" s="209">
        <v>0</v>
      </c>
      <c r="D118" s="66" t="s">
        <v>94</v>
      </c>
      <c r="E118" s="83"/>
      <c r="F118" s="92">
        <f t="shared" si="10"/>
        <v>0</v>
      </c>
      <c r="G118" s="92" t="str">
        <f t="shared" si="11"/>
        <v/>
      </c>
      <c r="L118" s="83" t="s">
        <v>239</v>
      </c>
      <c r="M118" s="64"/>
    </row>
    <row r="119" spans="1:14" x14ac:dyDescent="0.25">
      <c r="A119" s="66" t="s">
        <v>234</v>
      </c>
      <c r="B119" s="83" t="s">
        <v>1772</v>
      </c>
      <c r="C119" s="209">
        <v>0</v>
      </c>
      <c r="D119" s="66" t="s">
        <v>94</v>
      </c>
      <c r="E119" s="83"/>
      <c r="F119" s="92">
        <f t="shared" si="10"/>
        <v>0</v>
      </c>
      <c r="G119" s="92" t="str">
        <f t="shared" si="11"/>
        <v/>
      </c>
      <c r="L119" s="83" t="s">
        <v>1772</v>
      </c>
      <c r="M119" s="64"/>
    </row>
    <row r="120" spans="1:14" x14ac:dyDescent="0.25">
      <c r="A120" s="66" t="s">
        <v>236</v>
      </c>
      <c r="B120" s="83" t="s">
        <v>241</v>
      </c>
      <c r="C120" s="209">
        <v>0</v>
      </c>
      <c r="D120" s="66" t="s">
        <v>94</v>
      </c>
      <c r="E120" s="83"/>
      <c r="F120" s="92">
        <f t="shared" si="10"/>
        <v>0</v>
      </c>
      <c r="G120" s="92" t="str">
        <f t="shared" si="11"/>
        <v/>
      </c>
      <c r="L120" s="83" t="s">
        <v>241</v>
      </c>
      <c r="M120" s="64"/>
    </row>
    <row r="121" spans="1:14" x14ac:dyDescent="0.25">
      <c r="A121" s="66" t="s">
        <v>238</v>
      </c>
      <c r="B121" s="83" t="s">
        <v>1779</v>
      </c>
      <c r="C121" s="209">
        <v>0</v>
      </c>
      <c r="D121" s="66" t="s">
        <v>94</v>
      </c>
      <c r="E121" s="83"/>
      <c r="F121" s="92">
        <f t="shared" ref="F121" si="12">IF($C$129=0,"",IF(C121="[for completion]","",IF(C121="","",C121/$C$129)))</f>
        <v>0</v>
      </c>
      <c r="G121" s="92" t="str">
        <f t="shared" ref="G121" si="13">IF($D$129=0,"",IF(D121="[for completion]","",IF(D121="","",D121/$D$129)))</f>
        <v/>
      </c>
      <c r="L121" s="83"/>
      <c r="M121" s="64"/>
    </row>
    <row r="122" spans="1:14" x14ac:dyDescent="0.25">
      <c r="A122" s="66" t="s">
        <v>240</v>
      </c>
      <c r="B122" s="83" t="s">
        <v>243</v>
      </c>
      <c r="C122" s="209">
        <v>0</v>
      </c>
      <c r="D122" s="66" t="s">
        <v>94</v>
      </c>
      <c r="E122" s="83"/>
      <c r="F122" s="92">
        <f t="shared" si="10"/>
        <v>0</v>
      </c>
      <c r="G122" s="92" t="str">
        <f t="shared" si="11"/>
        <v/>
      </c>
      <c r="L122" s="83" t="s">
        <v>243</v>
      </c>
      <c r="M122" s="64"/>
    </row>
    <row r="123" spans="1:14" x14ac:dyDescent="0.25">
      <c r="A123" s="66" t="s">
        <v>242</v>
      </c>
      <c r="B123" s="83" t="s">
        <v>230</v>
      </c>
      <c r="C123" s="209">
        <v>0</v>
      </c>
      <c r="D123" s="66" t="s">
        <v>94</v>
      </c>
      <c r="E123" s="83"/>
      <c r="F123" s="92">
        <f t="shared" si="10"/>
        <v>0</v>
      </c>
      <c r="G123" s="92" t="str">
        <f t="shared" si="11"/>
        <v/>
      </c>
      <c r="L123" s="83" t="s">
        <v>230</v>
      </c>
      <c r="M123" s="64"/>
    </row>
    <row r="124" spans="1:14" x14ac:dyDescent="0.25">
      <c r="A124" s="66" t="s">
        <v>244</v>
      </c>
      <c r="B124" s="184" t="s">
        <v>1774</v>
      </c>
      <c r="C124" s="209">
        <v>0</v>
      </c>
      <c r="D124" s="66" t="s">
        <v>94</v>
      </c>
      <c r="E124" s="83"/>
      <c r="F124" s="92">
        <f t="shared" si="10"/>
        <v>0</v>
      </c>
      <c r="G124" s="92" t="str">
        <f t="shared" si="11"/>
        <v/>
      </c>
      <c r="L124" s="184" t="s">
        <v>1774</v>
      </c>
      <c r="M124" s="64"/>
    </row>
    <row r="125" spans="1:14" x14ac:dyDescent="0.25">
      <c r="A125" s="66" t="s">
        <v>246</v>
      </c>
      <c r="B125" s="83" t="s">
        <v>245</v>
      </c>
      <c r="C125" s="209">
        <v>0</v>
      </c>
      <c r="D125" s="66" t="s">
        <v>94</v>
      </c>
      <c r="E125" s="83"/>
      <c r="F125" s="92">
        <f t="shared" si="10"/>
        <v>0</v>
      </c>
      <c r="G125" s="92" t="str">
        <f t="shared" si="11"/>
        <v/>
      </c>
      <c r="L125" s="83" t="s">
        <v>245</v>
      </c>
      <c r="M125" s="64"/>
    </row>
    <row r="126" spans="1:14" x14ac:dyDescent="0.25">
      <c r="A126" s="66" t="s">
        <v>248</v>
      </c>
      <c r="B126" s="83" t="s">
        <v>247</v>
      </c>
      <c r="C126" s="209">
        <v>0</v>
      </c>
      <c r="D126" s="66" t="s">
        <v>94</v>
      </c>
      <c r="E126" s="83"/>
      <c r="F126" s="92">
        <f t="shared" si="10"/>
        <v>0</v>
      </c>
      <c r="G126" s="92" t="str">
        <f t="shared" si="11"/>
        <v/>
      </c>
      <c r="H126" s="96"/>
      <c r="L126" s="83" t="s">
        <v>247</v>
      </c>
      <c r="M126" s="64"/>
    </row>
    <row r="127" spans="1:14" x14ac:dyDescent="0.25">
      <c r="A127" s="66" t="s">
        <v>249</v>
      </c>
      <c r="B127" s="83" t="s">
        <v>1773</v>
      </c>
      <c r="C127" s="209">
        <v>0</v>
      </c>
      <c r="D127" s="66" t="s">
        <v>94</v>
      </c>
      <c r="E127" s="83"/>
      <c r="F127" s="92">
        <f t="shared" ref="F127" si="14">IF($C$129=0,"",IF(C127="[for completion]","",IF(C127="","",C127/$C$129)))</f>
        <v>0</v>
      </c>
      <c r="G127" s="92" t="str">
        <f t="shared" ref="G127" si="15">IF($D$129=0,"",IF(D127="[for completion]","",IF(D127="","",D127/$D$129)))</f>
        <v/>
      </c>
      <c r="H127" s="64"/>
      <c r="L127" s="83" t="s">
        <v>1773</v>
      </c>
      <c r="M127" s="64"/>
    </row>
    <row r="128" spans="1:14" x14ac:dyDescent="0.25">
      <c r="A128" s="66" t="s">
        <v>1775</v>
      </c>
      <c r="B128" s="83" t="s">
        <v>158</v>
      </c>
      <c r="C128" s="209">
        <v>0</v>
      </c>
      <c r="D128" s="66" t="s">
        <v>94</v>
      </c>
      <c r="E128" s="83"/>
      <c r="F128" s="92">
        <f t="shared" si="10"/>
        <v>0</v>
      </c>
      <c r="G128" s="92" t="str">
        <f t="shared" si="11"/>
        <v/>
      </c>
      <c r="H128" s="64"/>
      <c r="L128" s="64"/>
      <c r="M128" s="64"/>
    </row>
    <row r="129" spans="1:14" x14ac:dyDescent="0.25">
      <c r="A129" s="66" t="s">
        <v>1778</v>
      </c>
      <c r="B129" s="100" t="s">
        <v>160</v>
      </c>
      <c r="C129" s="209">
        <f>SUM(C112:C128)</f>
        <v>7407.1623844000596</v>
      </c>
      <c r="D129" s="66">
        <f>SUM(D112:D128)</f>
        <v>0</v>
      </c>
      <c r="E129" s="83"/>
      <c r="F129" s="103">
        <f>SUM(F112:F128)</f>
        <v>1</v>
      </c>
      <c r="G129" s="103">
        <f>SUM(G112:G128)</f>
        <v>0</v>
      </c>
      <c r="H129" s="64"/>
      <c r="L129" s="64"/>
      <c r="M129" s="64"/>
    </row>
    <row r="130" spans="1:14" outlineLevel="1" x14ac:dyDescent="0.25">
      <c r="A130" s="66" t="s">
        <v>250</v>
      </c>
      <c r="B130" s="95" t="s">
        <v>162</v>
      </c>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25">
      <c r="A132" s="66" t="s">
        <v>252</v>
      </c>
      <c r="B132" s="95" t="s">
        <v>162</v>
      </c>
      <c r="E132" s="83"/>
      <c r="F132" s="92">
        <f t="shared" si="16"/>
        <v>0</v>
      </c>
      <c r="G132" s="92" t="str">
        <f t="shared" si="17"/>
        <v/>
      </c>
      <c r="H132" s="64"/>
      <c r="L132" s="64"/>
      <c r="M132" s="64"/>
    </row>
    <row r="133" spans="1:14" outlineLevel="1" x14ac:dyDescent="0.25">
      <c r="A133" s="66" t="s">
        <v>253</v>
      </c>
      <c r="B133" s="95" t="s">
        <v>162</v>
      </c>
      <c r="E133" s="83"/>
      <c r="F133" s="92">
        <f t="shared" si="16"/>
        <v>0</v>
      </c>
      <c r="G133" s="92" t="str">
        <f t="shared" si="17"/>
        <v/>
      </c>
      <c r="H133" s="64"/>
      <c r="L133" s="64"/>
      <c r="M133" s="64"/>
    </row>
    <row r="134" spans="1:14" outlineLevel="1" x14ac:dyDescent="0.25">
      <c r="A134" s="66" t="s">
        <v>254</v>
      </c>
      <c r="B134" s="95" t="s">
        <v>162</v>
      </c>
      <c r="E134" s="83"/>
      <c r="F134" s="92">
        <f t="shared" si="16"/>
        <v>0</v>
      </c>
      <c r="G134" s="92" t="str">
        <f t="shared" si="17"/>
        <v/>
      </c>
      <c r="H134" s="64"/>
      <c r="L134" s="64"/>
      <c r="M134" s="64"/>
    </row>
    <row r="135" spans="1:14" outlineLevel="1" x14ac:dyDescent="0.25">
      <c r="A135" s="66" t="s">
        <v>255</v>
      </c>
      <c r="B135" s="95" t="s">
        <v>162</v>
      </c>
      <c r="E135" s="83"/>
      <c r="F135" s="92">
        <f t="shared" si="16"/>
        <v>0</v>
      </c>
      <c r="G135" s="92" t="str">
        <f t="shared" si="17"/>
        <v/>
      </c>
      <c r="H135" s="64"/>
      <c r="L135" s="64"/>
      <c r="M135" s="64"/>
    </row>
    <row r="136" spans="1:14" outlineLevel="1" x14ac:dyDescent="0.25">
      <c r="A136" s="66" t="s">
        <v>256</v>
      </c>
      <c r="B136" s="95" t="s">
        <v>162</v>
      </c>
      <c r="E136" s="83"/>
      <c r="F136" s="92">
        <f t="shared" si="16"/>
        <v>0</v>
      </c>
      <c r="G136" s="92" t="str">
        <f t="shared" si="17"/>
        <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209">
        <f>C100</f>
        <v>5250</v>
      </c>
      <c r="D138" s="66" t="s">
        <v>94</v>
      </c>
      <c r="E138" s="92"/>
      <c r="F138" s="92">
        <f>IF($C$155=0,"",IF(C138="[for completion]","",IF(C138="","",C138/$C$155)))</f>
        <v>1</v>
      </c>
      <c r="G138" s="92" t="str">
        <f>IF($D$155=0,"",IF(D138="[for completion]","",IF(D138="","",D138/$D$155)))</f>
        <v/>
      </c>
      <c r="H138" s="64"/>
      <c r="I138" s="66"/>
      <c r="J138" s="66"/>
      <c r="K138" s="66"/>
      <c r="L138" s="64"/>
      <c r="M138" s="64"/>
      <c r="N138" s="64"/>
    </row>
    <row r="139" spans="1:14" s="102" customFormat="1" x14ac:dyDescent="0.25">
      <c r="A139" s="66" t="s">
        <v>259</v>
      </c>
      <c r="B139" s="83" t="s">
        <v>1769</v>
      </c>
      <c r="C139" s="209">
        <v>0</v>
      </c>
      <c r="D139" s="66" t="s">
        <v>94</v>
      </c>
      <c r="E139" s="92"/>
      <c r="F139" s="92">
        <f t="shared" ref="F139:F146" si="18">IF($C$155=0,"",IF(C139="[for completion]","",IF(C139="","",C139/$C$155)))</f>
        <v>0</v>
      </c>
      <c r="G139" s="92" t="str">
        <f t="shared" ref="G139:G146" si="19">IF($D$155=0,"",IF(D139="[for completion]","",IF(D139="","",D139/$D$155)))</f>
        <v/>
      </c>
      <c r="H139" s="64"/>
      <c r="I139" s="66"/>
      <c r="J139" s="66"/>
      <c r="K139" s="66"/>
      <c r="L139" s="64"/>
      <c r="M139" s="64"/>
      <c r="N139" s="64"/>
    </row>
    <row r="140" spans="1:14" s="102" customFormat="1" x14ac:dyDescent="0.25">
      <c r="A140" s="66" t="s">
        <v>260</v>
      </c>
      <c r="B140" s="83" t="s">
        <v>235</v>
      </c>
      <c r="C140" s="209">
        <v>0</v>
      </c>
      <c r="D140" s="66" t="s">
        <v>94</v>
      </c>
      <c r="E140" s="92"/>
      <c r="F140" s="92">
        <f t="shared" si="18"/>
        <v>0</v>
      </c>
      <c r="G140" s="92" t="str">
        <f t="shared" si="19"/>
        <v/>
      </c>
      <c r="H140" s="64"/>
      <c r="I140" s="66"/>
      <c r="J140" s="66"/>
      <c r="K140" s="66"/>
      <c r="L140" s="64"/>
      <c r="M140" s="64"/>
      <c r="N140" s="64"/>
    </row>
    <row r="141" spans="1:14" s="102" customFormat="1" x14ac:dyDescent="0.25">
      <c r="A141" s="66" t="s">
        <v>261</v>
      </c>
      <c r="B141" s="83" t="s">
        <v>1770</v>
      </c>
      <c r="C141" s="209">
        <v>0</v>
      </c>
      <c r="D141" s="66" t="s">
        <v>94</v>
      </c>
      <c r="E141" s="92"/>
      <c r="F141" s="92">
        <f t="shared" si="18"/>
        <v>0</v>
      </c>
      <c r="G141" s="92" t="str">
        <f t="shared" si="19"/>
        <v/>
      </c>
      <c r="H141" s="64"/>
      <c r="I141" s="66"/>
      <c r="J141" s="66"/>
      <c r="K141" s="66"/>
      <c r="L141" s="64"/>
      <c r="M141" s="64"/>
      <c r="N141" s="64"/>
    </row>
    <row r="142" spans="1:14" s="102" customFormat="1" x14ac:dyDescent="0.25">
      <c r="A142" s="66" t="s">
        <v>262</v>
      </c>
      <c r="B142" s="83" t="s">
        <v>1771</v>
      </c>
      <c r="C142" s="209">
        <v>0</v>
      </c>
      <c r="D142" s="66" t="s">
        <v>94</v>
      </c>
      <c r="E142" s="92"/>
      <c r="F142" s="92">
        <f t="shared" si="18"/>
        <v>0</v>
      </c>
      <c r="G142" s="92" t="str">
        <f t="shared" si="19"/>
        <v/>
      </c>
      <c r="H142" s="64"/>
      <c r="I142" s="66"/>
      <c r="J142" s="66"/>
      <c r="K142" s="66"/>
      <c r="L142" s="64"/>
      <c r="M142" s="64"/>
      <c r="N142" s="64"/>
    </row>
    <row r="143" spans="1:14" s="102" customFormat="1" x14ac:dyDescent="0.25">
      <c r="A143" s="66" t="s">
        <v>263</v>
      </c>
      <c r="B143" s="83" t="s">
        <v>237</v>
      </c>
      <c r="C143" s="209">
        <v>0</v>
      </c>
      <c r="D143" s="66" t="s">
        <v>94</v>
      </c>
      <c r="E143" s="83"/>
      <c r="F143" s="92">
        <f t="shared" si="18"/>
        <v>0</v>
      </c>
      <c r="G143" s="92" t="str">
        <f t="shared" si="19"/>
        <v/>
      </c>
      <c r="H143" s="64"/>
      <c r="I143" s="66"/>
      <c r="J143" s="66"/>
      <c r="K143" s="66"/>
      <c r="L143" s="64"/>
      <c r="M143" s="64"/>
      <c r="N143" s="64"/>
    </row>
    <row r="144" spans="1:14" x14ac:dyDescent="0.25">
      <c r="A144" s="66" t="s">
        <v>264</v>
      </c>
      <c r="B144" s="83" t="s">
        <v>239</v>
      </c>
      <c r="C144" s="209">
        <v>0</v>
      </c>
      <c r="D144" s="66" t="s">
        <v>94</v>
      </c>
      <c r="E144" s="83"/>
      <c r="F144" s="92">
        <f t="shared" si="18"/>
        <v>0</v>
      </c>
      <c r="G144" s="92" t="str">
        <f t="shared" si="19"/>
        <v/>
      </c>
      <c r="H144" s="64"/>
      <c r="L144" s="64"/>
      <c r="M144" s="64"/>
    </row>
    <row r="145" spans="1:13" x14ac:dyDescent="0.25">
      <c r="A145" s="66" t="s">
        <v>265</v>
      </c>
      <c r="B145" s="83" t="s">
        <v>1772</v>
      </c>
      <c r="C145" s="209">
        <v>0</v>
      </c>
      <c r="D145" s="66" t="s">
        <v>94</v>
      </c>
      <c r="E145" s="83"/>
      <c r="F145" s="92">
        <f t="shared" si="18"/>
        <v>0</v>
      </c>
      <c r="G145" s="92" t="str">
        <f t="shared" si="19"/>
        <v/>
      </c>
      <c r="H145" s="64"/>
      <c r="L145" s="64"/>
      <c r="M145" s="64"/>
    </row>
    <row r="146" spans="1:13" x14ac:dyDescent="0.25">
      <c r="A146" s="66" t="s">
        <v>266</v>
      </c>
      <c r="B146" s="83" t="s">
        <v>241</v>
      </c>
      <c r="C146" s="209">
        <v>0</v>
      </c>
      <c r="D146" s="66" t="s">
        <v>94</v>
      </c>
      <c r="E146" s="83"/>
      <c r="F146" s="92">
        <f t="shared" si="18"/>
        <v>0</v>
      </c>
      <c r="G146" s="92" t="str">
        <f t="shared" si="19"/>
        <v/>
      </c>
      <c r="H146" s="64"/>
      <c r="L146" s="64"/>
      <c r="M146" s="64"/>
    </row>
    <row r="147" spans="1:13" x14ac:dyDescent="0.25">
      <c r="A147" s="66" t="s">
        <v>267</v>
      </c>
      <c r="B147" s="83" t="s">
        <v>1779</v>
      </c>
      <c r="C147" s="209">
        <v>0</v>
      </c>
      <c r="D147" s="66" t="s">
        <v>94</v>
      </c>
      <c r="E147" s="83"/>
      <c r="F147" s="92">
        <f t="shared" ref="F147" si="20">IF($C$155=0,"",IF(C147="[for completion]","",IF(C147="","",C147/$C$155)))</f>
        <v>0</v>
      </c>
      <c r="G147" s="92" t="str">
        <f t="shared" ref="G147" si="21">IF($D$155=0,"",IF(D147="[for completion]","",IF(D147="","",D147/$D$155)))</f>
        <v/>
      </c>
      <c r="H147" s="64"/>
      <c r="L147" s="64"/>
      <c r="M147" s="64"/>
    </row>
    <row r="148" spans="1:13" x14ac:dyDescent="0.25">
      <c r="A148" s="66" t="s">
        <v>268</v>
      </c>
      <c r="B148" s="83" t="s">
        <v>243</v>
      </c>
      <c r="C148" s="209">
        <v>0</v>
      </c>
      <c r="D148" s="66" t="s">
        <v>94</v>
      </c>
      <c r="E148" s="83"/>
      <c r="F148" s="92">
        <f t="shared" ref="F148:F154" si="22">IF($C$155=0,"",IF(C148="[for completion]","",IF(C148="","",C148/$C$155)))</f>
        <v>0</v>
      </c>
      <c r="G148" s="92" t="str">
        <f t="shared" ref="G148:G154" si="23">IF($D$155=0,"",IF(D148="[for completion]","",IF(D148="","",D148/$D$155)))</f>
        <v/>
      </c>
      <c r="H148" s="64"/>
      <c r="L148" s="64"/>
      <c r="M148" s="64"/>
    </row>
    <row r="149" spans="1:13" x14ac:dyDescent="0.25">
      <c r="A149" s="66" t="s">
        <v>269</v>
      </c>
      <c r="B149" s="83" t="s">
        <v>230</v>
      </c>
      <c r="C149" s="209">
        <v>0</v>
      </c>
      <c r="D149" s="66" t="s">
        <v>94</v>
      </c>
      <c r="E149" s="83"/>
      <c r="F149" s="92">
        <f t="shared" si="22"/>
        <v>0</v>
      </c>
      <c r="G149" s="92" t="str">
        <f t="shared" si="23"/>
        <v/>
      </c>
      <c r="H149" s="64"/>
      <c r="L149" s="64"/>
      <c r="M149" s="64"/>
    </row>
    <row r="150" spans="1:13" x14ac:dyDescent="0.25">
      <c r="A150" s="66" t="s">
        <v>270</v>
      </c>
      <c r="B150" s="184" t="s">
        <v>1774</v>
      </c>
      <c r="C150" s="209">
        <v>0</v>
      </c>
      <c r="D150" s="66" t="s">
        <v>94</v>
      </c>
      <c r="E150" s="83"/>
      <c r="F150" s="92">
        <f t="shared" si="22"/>
        <v>0</v>
      </c>
      <c r="G150" s="92" t="str">
        <f t="shared" si="23"/>
        <v/>
      </c>
      <c r="H150" s="64"/>
      <c r="L150" s="64"/>
      <c r="M150" s="64"/>
    </row>
    <row r="151" spans="1:13" x14ac:dyDescent="0.25">
      <c r="A151" s="66" t="s">
        <v>271</v>
      </c>
      <c r="B151" s="83" t="s">
        <v>245</v>
      </c>
      <c r="C151" s="209">
        <v>0</v>
      </c>
      <c r="D151" s="66" t="s">
        <v>94</v>
      </c>
      <c r="E151" s="83"/>
      <c r="F151" s="92">
        <f t="shared" si="22"/>
        <v>0</v>
      </c>
      <c r="G151" s="92" t="str">
        <f t="shared" si="23"/>
        <v/>
      </c>
      <c r="H151" s="64"/>
      <c r="L151" s="64"/>
      <c r="M151" s="64"/>
    </row>
    <row r="152" spans="1:13" x14ac:dyDescent="0.25">
      <c r="A152" s="66" t="s">
        <v>272</v>
      </c>
      <c r="B152" s="83" t="s">
        <v>247</v>
      </c>
      <c r="C152" s="209">
        <v>0</v>
      </c>
      <c r="D152" s="66" t="s">
        <v>94</v>
      </c>
      <c r="E152" s="83"/>
      <c r="F152" s="92">
        <f t="shared" si="22"/>
        <v>0</v>
      </c>
      <c r="G152" s="92" t="str">
        <f t="shared" si="23"/>
        <v/>
      </c>
      <c r="H152" s="64"/>
      <c r="L152" s="64"/>
      <c r="M152" s="64"/>
    </row>
    <row r="153" spans="1:13" x14ac:dyDescent="0.25">
      <c r="A153" s="66" t="s">
        <v>273</v>
      </c>
      <c r="B153" s="83" t="s">
        <v>1773</v>
      </c>
      <c r="C153" s="209">
        <v>0</v>
      </c>
      <c r="D153" s="66" t="s">
        <v>94</v>
      </c>
      <c r="E153" s="83"/>
      <c r="F153" s="92">
        <f t="shared" si="22"/>
        <v>0</v>
      </c>
      <c r="G153" s="92" t="str">
        <f t="shared" si="23"/>
        <v/>
      </c>
      <c r="H153" s="64"/>
      <c r="L153" s="64"/>
      <c r="M153" s="64"/>
    </row>
    <row r="154" spans="1:13" x14ac:dyDescent="0.25">
      <c r="A154" s="66" t="s">
        <v>1776</v>
      </c>
      <c r="B154" s="83" t="s">
        <v>158</v>
      </c>
      <c r="C154" s="209">
        <v>0</v>
      </c>
      <c r="D154" s="66" t="s">
        <v>94</v>
      </c>
      <c r="E154" s="83"/>
      <c r="F154" s="92">
        <f t="shared" si="22"/>
        <v>0</v>
      </c>
      <c r="G154" s="92" t="str">
        <f t="shared" si="23"/>
        <v/>
      </c>
      <c r="H154" s="64"/>
      <c r="L154" s="64"/>
      <c r="M154" s="64"/>
    </row>
    <row r="155" spans="1:13" x14ac:dyDescent="0.25">
      <c r="A155" s="66" t="s">
        <v>1780</v>
      </c>
      <c r="B155" s="100" t="s">
        <v>160</v>
      </c>
      <c r="C155" s="209">
        <f>SUM(C138:C154)</f>
        <v>5250</v>
      </c>
      <c r="D155" s="66">
        <f>SUM(D138:D154)</f>
        <v>0</v>
      </c>
      <c r="E155" s="83"/>
      <c r="F155" s="103">
        <f>SUM(F138:F154)</f>
        <v>1</v>
      </c>
      <c r="G155" s="103">
        <f>SUM(G138:G154)</f>
        <v>0</v>
      </c>
      <c r="H155" s="64"/>
      <c r="L155" s="64"/>
      <c r="M155" s="64"/>
    </row>
    <row r="156" spans="1:13" outlineLevel="1" x14ac:dyDescent="0.25">
      <c r="A156" s="66" t="s">
        <v>274</v>
      </c>
      <c r="B156" s="95" t="s">
        <v>162</v>
      </c>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E158" s="83"/>
      <c r="F158" s="92" t="str">
        <f t="shared" si="24"/>
        <v/>
      </c>
      <c r="G158" s="92" t="str">
        <f t="shared" si="25"/>
        <v/>
      </c>
      <c r="H158" s="64"/>
      <c r="L158" s="64"/>
      <c r="M158" s="64"/>
    </row>
    <row r="159" spans="1:13" outlineLevel="1" x14ac:dyDescent="0.25">
      <c r="A159" s="66" t="s">
        <v>277</v>
      </c>
      <c r="B159" s="95" t="s">
        <v>162</v>
      </c>
      <c r="E159" s="83"/>
      <c r="F159" s="92" t="str">
        <f t="shared" si="24"/>
        <v/>
      </c>
      <c r="G159" s="92" t="str">
        <f t="shared" si="25"/>
        <v/>
      </c>
      <c r="H159" s="64"/>
      <c r="L159" s="64"/>
      <c r="M159" s="64"/>
    </row>
    <row r="160" spans="1:13" outlineLevel="1" x14ac:dyDescent="0.25">
      <c r="A160" s="66" t="s">
        <v>278</v>
      </c>
      <c r="B160" s="95" t="s">
        <v>162</v>
      </c>
      <c r="E160" s="83"/>
      <c r="F160" s="92" t="str">
        <f t="shared" si="24"/>
        <v/>
      </c>
      <c r="G160" s="92" t="str">
        <f t="shared" si="25"/>
        <v/>
      </c>
      <c r="H160" s="64"/>
      <c r="L160" s="64"/>
      <c r="M160" s="64"/>
    </row>
    <row r="161" spans="1:13" outlineLevel="1" x14ac:dyDescent="0.25">
      <c r="A161" s="66" t="s">
        <v>279</v>
      </c>
      <c r="B161" s="95" t="s">
        <v>162</v>
      </c>
      <c r="E161" s="83"/>
      <c r="F161" s="92" t="str">
        <f t="shared" si="24"/>
        <v/>
      </c>
      <c r="G161" s="92" t="str">
        <f t="shared" si="25"/>
        <v/>
      </c>
      <c r="H161" s="64"/>
      <c r="L161" s="64"/>
      <c r="M161" s="64"/>
    </row>
    <row r="162" spans="1:13" outlineLevel="1" x14ac:dyDescent="0.25">
      <c r="A162" s="66" t="s">
        <v>280</v>
      </c>
      <c r="B162" s="95" t="s">
        <v>162</v>
      </c>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09">
        <v>2000</v>
      </c>
      <c r="D164" s="66" t="s">
        <v>94</v>
      </c>
      <c r="E164" s="104"/>
      <c r="F164" s="92">
        <f>IF($C$167=0,"",IF(C164="[for completion]","",IF(C164="","",C164/$C$167)))</f>
        <v>0.38095238095238093</v>
      </c>
      <c r="G164" s="92" t="str">
        <f>IF($D$167=0,"",IF(D164="[for completion]","",IF(D164="","",D164/$D$167)))</f>
        <v/>
      </c>
      <c r="H164" s="64"/>
      <c r="L164" s="64"/>
      <c r="M164" s="64"/>
    </row>
    <row r="165" spans="1:13" x14ac:dyDescent="0.25">
      <c r="A165" s="66" t="s">
        <v>285</v>
      </c>
      <c r="B165" s="64" t="s">
        <v>286</v>
      </c>
      <c r="C165" s="209">
        <v>3250</v>
      </c>
      <c r="D165" s="66" t="s">
        <v>94</v>
      </c>
      <c r="E165" s="104"/>
      <c r="F165" s="92">
        <f t="shared" ref="F165:F166" si="26">IF($C$167=0,"",IF(C165="[for completion]","",IF(C165="","",C165/$C$167)))</f>
        <v>0.61904761904761907</v>
      </c>
      <c r="G165" s="92" t="str">
        <f t="shared" ref="G165:G166" si="27">IF($D$167=0,"",IF(D165="[for completion]","",IF(D165="","",D165/$D$167)))</f>
        <v/>
      </c>
      <c r="H165" s="64"/>
      <c r="L165" s="64"/>
      <c r="M165" s="64"/>
    </row>
    <row r="166" spans="1:13" x14ac:dyDescent="0.25">
      <c r="A166" s="66" t="s">
        <v>287</v>
      </c>
      <c r="B166" s="64" t="s">
        <v>158</v>
      </c>
      <c r="C166" s="209">
        <v>0</v>
      </c>
      <c r="D166" s="66" t="s">
        <v>94</v>
      </c>
      <c r="E166" s="104"/>
      <c r="F166" s="92">
        <f t="shared" si="26"/>
        <v>0</v>
      </c>
      <c r="G166" s="92" t="str">
        <f t="shared" si="27"/>
        <v/>
      </c>
      <c r="H166" s="64"/>
      <c r="L166" s="64"/>
      <c r="M166" s="64"/>
    </row>
    <row r="167" spans="1:13" x14ac:dyDescent="0.25">
      <c r="A167" s="66" t="s">
        <v>288</v>
      </c>
      <c r="B167" s="105" t="s">
        <v>160</v>
      </c>
      <c r="C167" s="209">
        <f>SUM(C164:C166)</f>
        <v>5250</v>
      </c>
      <c r="D167" s="64">
        <f>SUM(D164:D166)</f>
        <v>0</v>
      </c>
      <c r="E167" s="104"/>
      <c r="F167" s="104">
        <f>SUM(F164:F166)</f>
        <v>1</v>
      </c>
      <c r="G167" s="104">
        <f>SUM(G164:G166)</f>
        <v>0</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209" t="s">
        <v>94</v>
      </c>
      <c r="D174" s="80"/>
      <c r="E174" s="72"/>
      <c r="F174" s="92" t="str">
        <f>IF($C$179=0,"",IF(C174="[for completion]","",C174/$C$179))</f>
        <v/>
      </c>
      <c r="G174" s="92"/>
      <c r="H174" s="64"/>
      <c r="L174" s="64"/>
      <c r="M174" s="64"/>
    </row>
    <row r="175" spans="1:13" ht="15" customHeight="1" x14ac:dyDescent="0.25">
      <c r="A175" s="66" t="s">
        <v>9</v>
      </c>
      <c r="B175" s="83" t="s">
        <v>1583</v>
      </c>
      <c r="C175" s="209">
        <f>C56</f>
        <v>123.15712499999999</v>
      </c>
      <c r="E175" s="94"/>
      <c r="F175" s="92">
        <f>IF($C$179=0,"",IF(C175="[for completion]","",C175/$C$179))</f>
        <v>1</v>
      </c>
      <c r="G175" s="92"/>
      <c r="H175" s="64"/>
      <c r="L175" s="64"/>
      <c r="M175" s="64"/>
    </row>
    <row r="176" spans="1:13" x14ac:dyDescent="0.25">
      <c r="A176" s="66" t="s">
        <v>298</v>
      </c>
      <c r="B176" s="83" t="s">
        <v>299</v>
      </c>
      <c r="C176" s="209" t="s">
        <v>94</v>
      </c>
      <c r="E176" s="94"/>
      <c r="F176" s="92"/>
      <c r="G176" s="92"/>
      <c r="H176" s="64"/>
      <c r="L176" s="64"/>
      <c r="M176" s="64"/>
    </row>
    <row r="177" spans="1:13" x14ac:dyDescent="0.25">
      <c r="A177" s="66" t="s">
        <v>300</v>
      </c>
      <c r="B177" s="83" t="s">
        <v>301</v>
      </c>
      <c r="C177" s="209" t="s">
        <v>94</v>
      </c>
      <c r="E177" s="94"/>
      <c r="F177" s="92" t="str">
        <f t="shared" ref="F177:F187" si="28">IF($C$179=0,"",IF(C177="[for completion]","",C177/$C$179))</f>
        <v/>
      </c>
      <c r="G177" s="92"/>
      <c r="H177" s="64"/>
      <c r="L177" s="64"/>
      <c r="M177" s="64"/>
    </row>
    <row r="178" spans="1:13" x14ac:dyDescent="0.25">
      <c r="A178" s="66" t="s">
        <v>302</v>
      </c>
      <c r="B178" s="83" t="s">
        <v>158</v>
      </c>
      <c r="C178" s="209" t="s">
        <v>94</v>
      </c>
      <c r="E178" s="94"/>
      <c r="F178" s="92" t="str">
        <f t="shared" si="28"/>
        <v/>
      </c>
      <c r="G178" s="92"/>
      <c r="H178" s="64"/>
      <c r="L178" s="64"/>
      <c r="M178" s="64"/>
    </row>
    <row r="179" spans="1:13" x14ac:dyDescent="0.25">
      <c r="A179" s="66" t="s">
        <v>10</v>
      </c>
      <c r="B179" s="100" t="s">
        <v>160</v>
      </c>
      <c r="C179" s="209">
        <f>SUM(C174:C178)</f>
        <v>123.15712499999999</v>
      </c>
      <c r="E179" s="94"/>
      <c r="F179" s="94">
        <f>SUM(F174:F178)</f>
        <v>1</v>
      </c>
      <c r="G179" s="92"/>
      <c r="H179" s="64"/>
      <c r="L179" s="64"/>
      <c r="M179" s="64"/>
    </row>
    <row r="180" spans="1:13" outlineLevel="1" x14ac:dyDescent="0.25">
      <c r="A180" s="66" t="s">
        <v>303</v>
      </c>
      <c r="B180" s="106" t="s">
        <v>304</v>
      </c>
      <c r="E180" s="94"/>
      <c r="F180" s="92">
        <f t="shared" si="28"/>
        <v>0</v>
      </c>
      <c r="G180" s="92"/>
      <c r="H180" s="64"/>
      <c r="L180" s="64"/>
      <c r="M180" s="64"/>
    </row>
    <row r="181" spans="1:13" s="106" customFormat="1" ht="30" outlineLevel="1" x14ac:dyDescent="0.25">
      <c r="A181" s="66" t="s">
        <v>305</v>
      </c>
      <c r="B181" s="106" t="s">
        <v>306</v>
      </c>
      <c r="F181" s="92">
        <f t="shared" si="28"/>
        <v>0</v>
      </c>
    </row>
    <row r="182" spans="1:13" ht="30" outlineLevel="1" x14ac:dyDescent="0.25">
      <c r="A182" s="66" t="s">
        <v>307</v>
      </c>
      <c r="B182" s="106" t="s">
        <v>308</v>
      </c>
      <c r="E182" s="94"/>
      <c r="F182" s="92">
        <f t="shared" si="28"/>
        <v>0</v>
      </c>
      <c r="G182" s="92"/>
      <c r="H182" s="64"/>
      <c r="L182" s="64"/>
      <c r="M182" s="64"/>
    </row>
    <row r="183" spans="1:13" outlineLevel="1" x14ac:dyDescent="0.25">
      <c r="A183" s="66" t="s">
        <v>309</v>
      </c>
      <c r="B183" s="106" t="s">
        <v>310</v>
      </c>
      <c r="E183" s="94"/>
      <c r="F183" s="92">
        <f t="shared" si="28"/>
        <v>0</v>
      </c>
      <c r="G183" s="92"/>
      <c r="H183" s="64"/>
      <c r="L183" s="64"/>
      <c r="M183" s="64"/>
    </row>
    <row r="184" spans="1:13" s="106" customFormat="1" outlineLevel="1" x14ac:dyDescent="0.25">
      <c r="A184" s="66" t="s">
        <v>311</v>
      </c>
      <c r="B184" s="106" t="s">
        <v>312</v>
      </c>
      <c r="F184" s="92">
        <f t="shared" si="28"/>
        <v>0</v>
      </c>
    </row>
    <row r="185" spans="1:13" outlineLevel="1" x14ac:dyDescent="0.25">
      <c r="A185" s="66" t="s">
        <v>313</v>
      </c>
      <c r="B185" s="106" t="s">
        <v>314</v>
      </c>
      <c r="E185" s="94"/>
      <c r="F185" s="92">
        <f t="shared" si="28"/>
        <v>0</v>
      </c>
      <c r="G185" s="92"/>
      <c r="H185" s="64"/>
      <c r="L185" s="64"/>
      <c r="M185" s="64"/>
    </row>
    <row r="186" spans="1:13" outlineLevel="1" x14ac:dyDescent="0.25">
      <c r="A186" s="66" t="s">
        <v>315</v>
      </c>
      <c r="B186" s="106" t="s">
        <v>316</v>
      </c>
      <c r="E186" s="94"/>
      <c r="F186" s="92">
        <f t="shared" si="28"/>
        <v>0</v>
      </c>
      <c r="G186" s="92"/>
      <c r="H186" s="64"/>
      <c r="L186" s="64"/>
      <c r="M186" s="64"/>
    </row>
    <row r="187" spans="1:13" outlineLevel="1" x14ac:dyDescent="0.25">
      <c r="A187" s="66" t="s">
        <v>317</v>
      </c>
      <c r="B187" s="106" t="s">
        <v>318</v>
      </c>
      <c r="E187" s="94"/>
      <c r="F187" s="92">
        <f t="shared" si="28"/>
        <v>0</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209">
        <f>+C56</f>
        <v>123.15712499999999</v>
      </c>
      <c r="E193" s="91"/>
      <c r="F193" s="92">
        <f t="shared" ref="F193:F206" si="29">IF($C$208=0,"",IF(C193="[for completion]","",C193/$C$208))</f>
        <v>1</v>
      </c>
      <c r="G193" s="92"/>
      <c r="H193" s="64"/>
      <c r="L193" s="64"/>
      <c r="M193" s="64"/>
    </row>
    <row r="194" spans="1:13" x14ac:dyDescent="0.25">
      <c r="A194" s="66" t="s">
        <v>326</v>
      </c>
      <c r="B194" s="83" t="s">
        <v>327</v>
      </c>
      <c r="C194" s="209">
        <v>0</v>
      </c>
      <c r="E194" s="94"/>
      <c r="F194" s="92">
        <f t="shared" si="29"/>
        <v>0</v>
      </c>
      <c r="G194" s="94"/>
      <c r="H194" s="64"/>
      <c r="L194" s="64"/>
      <c r="M194" s="64"/>
    </row>
    <row r="195" spans="1:13" x14ac:dyDescent="0.25">
      <c r="A195" s="66" t="s">
        <v>328</v>
      </c>
      <c r="B195" s="83" t="s">
        <v>329</v>
      </c>
      <c r="C195" s="209">
        <v>0</v>
      </c>
      <c r="E195" s="94"/>
      <c r="F195" s="92">
        <f t="shared" si="29"/>
        <v>0</v>
      </c>
      <c r="G195" s="94"/>
      <c r="H195" s="64"/>
      <c r="L195" s="64"/>
      <c r="M195" s="64"/>
    </row>
    <row r="196" spans="1:13" x14ac:dyDescent="0.25">
      <c r="A196" s="66" t="s">
        <v>330</v>
      </c>
      <c r="B196" s="83" t="s">
        <v>331</v>
      </c>
      <c r="C196" s="209">
        <v>0</v>
      </c>
      <c r="E196" s="94"/>
      <c r="F196" s="92">
        <f t="shared" si="29"/>
        <v>0</v>
      </c>
      <c r="G196" s="94"/>
      <c r="H196" s="64"/>
      <c r="L196" s="64"/>
      <c r="M196" s="64"/>
    </row>
    <row r="197" spans="1:13" x14ac:dyDescent="0.25">
      <c r="A197" s="66" t="s">
        <v>332</v>
      </c>
      <c r="B197" s="83" t="s">
        <v>333</v>
      </c>
      <c r="C197" s="209">
        <v>0</v>
      </c>
      <c r="E197" s="94"/>
      <c r="F197" s="92">
        <f t="shared" si="29"/>
        <v>0</v>
      </c>
      <c r="G197" s="94"/>
      <c r="H197" s="64"/>
      <c r="L197" s="64"/>
      <c r="M197" s="64"/>
    </row>
    <row r="198" spans="1:13" x14ac:dyDescent="0.25">
      <c r="A198" s="66" t="s">
        <v>334</v>
      </c>
      <c r="B198" s="83" t="s">
        <v>335</v>
      </c>
      <c r="C198" s="209">
        <v>0</v>
      </c>
      <c r="E198" s="94"/>
      <c r="F198" s="92">
        <f t="shared" si="29"/>
        <v>0</v>
      </c>
      <c r="G198" s="94"/>
      <c r="H198" s="64"/>
      <c r="L198" s="64"/>
      <c r="M198" s="64"/>
    </row>
    <row r="199" spans="1:13" x14ac:dyDescent="0.25">
      <c r="A199" s="66" t="s">
        <v>336</v>
      </c>
      <c r="B199" s="83" t="s">
        <v>337</v>
      </c>
      <c r="C199" s="209">
        <v>0</v>
      </c>
      <c r="E199" s="94"/>
      <c r="F199" s="92">
        <f t="shared" si="29"/>
        <v>0</v>
      </c>
      <c r="G199" s="94"/>
      <c r="H199" s="64"/>
      <c r="L199" s="64"/>
      <c r="M199" s="64"/>
    </row>
    <row r="200" spans="1:13" x14ac:dyDescent="0.25">
      <c r="A200" s="66" t="s">
        <v>338</v>
      </c>
      <c r="B200" s="83" t="s">
        <v>12</v>
      </c>
      <c r="C200" s="209">
        <v>0</v>
      </c>
      <c r="E200" s="94"/>
      <c r="F200" s="92">
        <f t="shared" si="29"/>
        <v>0</v>
      </c>
      <c r="G200" s="94"/>
      <c r="H200" s="64"/>
      <c r="L200" s="64"/>
      <c r="M200" s="64"/>
    </row>
    <row r="201" spans="1:13" x14ac:dyDescent="0.25">
      <c r="A201" s="66" t="s">
        <v>339</v>
      </c>
      <c r="B201" s="83" t="s">
        <v>340</v>
      </c>
      <c r="C201" s="209">
        <v>0</v>
      </c>
      <c r="E201" s="94"/>
      <c r="F201" s="92">
        <f t="shared" si="29"/>
        <v>0</v>
      </c>
      <c r="G201" s="94"/>
      <c r="H201" s="64"/>
      <c r="L201" s="64"/>
      <c r="M201" s="64"/>
    </row>
    <row r="202" spans="1:13" x14ac:dyDescent="0.25">
      <c r="A202" s="66" t="s">
        <v>341</v>
      </c>
      <c r="B202" s="83" t="s">
        <v>342</v>
      </c>
      <c r="C202" s="209">
        <v>0</v>
      </c>
      <c r="E202" s="94"/>
      <c r="F202" s="92">
        <f t="shared" si="29"/>
        <v>0</v>
      </c>
      <c r="G202" s="94"/>
      <c r="H202" s="64"/>
      <c r="L202" s="64"/>
      <c r="M202" s="64"/>
    </row>
    <row r="203" spans="1:13" x14ac:dyDescent="0.25">
      <c r="A203" s="66" t="s">
        <v>343</v>
      </c>
      <c r="B203" s="83" t="s">
        <v>344</v>
      </c>
      <c r="C203" s="209">
        <v>0</v>
      </c>
      <c r="E203" s="94"/>
      <c r="F203" s="92">
        <f t="shared" si="29"/>
        <v>0</v>
      </c>
      <c r="G203" s="94"/>
      <c r="H203" s="64"/>
      <c r="L203" s="64"/>
      <c r="M203" s="64"/>
    </row>
    <row r="204" spans="1:13" x14ac:dyDescent="0.25">
      <c r="A204" s="66" t="s">
        <v>345</v>
      </c>
      <c r="B204" s="83" t="s">
        <v>346</v>
      </c>
      <c r="C204" s="209">
        <v>0</v>
      </c>
      <c r="E204" s="94"/>
      <c r="F204" s="92">
        <f t="shared" si="29"/>
        <v>0</v>
      </c>
      <c r="G204" s="94"/>
      <c r="H204" s="64"/>
      <c r="L204" s="64"/>
      <c r="M204" s="64"/>
    </row>
    <row r="205" spans="1:13" x14ac:dyDescent="0.25">
      <c r="A205" s="66" t="s">
        <v>347</v>
      </c>
      <c r="B205" s="83" t="s">
        <v>348</v>
      </c>
      <c r="C205" s="209">
        <v>0</v>
      </c>
      <c r="E205" s="94"/>
      <c r="F205" s="92">
        <f t="shared" si="29"/>
        <v>0</v>
      </c>
      <c r="G205" s="94"/>
      <c r="H205" s="64"/>
      <c r="L205" s="64"/>
      <c r="M205" s="64"/>
    </row>
    <row r="206" spans="1:13" x14ac:dyDescent="0.25">
      <c r="A206" s="66" t="s">
        <v>349</v>
      </c>
      <c r="B206" s="83" t="s">
        <v>158</v>
      </c>
      <c r="C206" s="209">
        <v>0</v>
      </c>
      <c r="E206" s="94"/>
      <c r="F206" s="92">
        <f t="shared" si="29"/>
        <v>0</v>
      </c>
      <c r="G206" s="94"/>
      <c r="H206" s="64"/>
      <c r="L206" s="64"/>
      <c r="M206" s="64"/>
    </row>
    <row r="207" spans="1:13" x14ac:dyDescent="0.25">
      <c r="A207" s="66" t="s">
        <v>350</v>
      </c>
      <c r="B207" s="93" t="s">
        <v>351</v>
      </c>
      <c r="C207" s="209">
        <v>0</v>
      </c>
      <c r="E207" s="94"/>
      <c r="F207" s="92"/>
      <c r="G207" s="94"/>
      <c r="H207" s="64"/>
      <c r="L207" s="64"/>
      <c r="M207" s="64"/>
    </row>
    <row r="208" spans="1:13" x14ac:dyDescent="0.25">
      <c r="A208" s="66" t="s">
        <v>352</v>
      </c>
      <c r="B208" s="100" t="s">
        <v>160</v>
      </c>
      <c r="C208" s="209">
        <f>SUM(C193:C206)</f>
        <v>123.15712499999999</v>
      </c>
      <c r="D208" s="83"/>
      <c r="E208" s="94"/>
      <c r="F208" s="94">
        <f>SUM(F193:F206)</f>
        <v>1</v>
      </c>
      <c r="G208" s="94"/>
      <c r="H208" s="64"/>
      <c r="L208" s="64"/>
      <c r="M208" s="64"/>
    </row>
    <row r="209" spans="1:13" outlineLevel="1" x14ac:dyDescent="0.25">
      <c r="A209" s="66" t="s">
        <v>353</v>
      </c>
      <c r="B209" s="95" t="s">
        <v>162</v>
      </c>
      <c r="E209" s="94"/>
      <c r="F209" s="92">
        <f>IF($C$208=0,"",IF(C209="[for completion]","",C209/$C$208))</f>
        <v>0</v>
      </c>
      <c r="G209" s="94"/>
      <c r="H209" s="64"/>
      <c r="L209" s="64"/>
      <c r="M209" s="64"/>
    </row>
    <row r="210" spans="1:13" outlineLevel="1" x14ac:dyDescent="0.25">
      <c r="A210" s="66" t="s">
        <v>354</v>
      </c>
      <c r="B210" s="95" t="s">
        <v>162</v>
      </c>
      <c r="E210" s="94"/>
      <c r="F210" s="92">
        <f t="shared" ref="F210:F215" si="30">IF($C$208=0,"",IF(C210="[for completion]","",C210/$C$208))</f>
        <v>0</v>
      </c>
      <c r="G210" s="94"/>
      <c r="H210" s="64"/>
      <c r="L210" s="64"/>
      <c r="M210" s="64"/>
    </row>
    <row r="211" spans="1:13" outlineLevel="1" x14ac:dyDescent="0.25">
      <c r="A211" s="66" t="s">
        <v>355</v>
      </c>
      <c r="B211" s="95" t="s">
        <v>162</v>
      </c>
      <c r="E211" s="94"/>
      <c r="F211" s="92">
        <f t="shared" si="30"/>
        <v>0</v>
      </c>
      <c r="G211" s="94"/>
      <c r="H211" s="64"/>
      <c r="L211" s="64"/>
      <c r="M211" s="64"/>
    </row>
    <row r="212" spans="1:13" outlineLevel="1" x14ac:dyDescent="0.25">
      <c r="A212" s="66" t="s">
        <v>356</v>
      </c>
      <c r="B212" s="95" t="s">
        <v>162</v>
      </c>
      <c r="E212" s="94"/>
      <c r="F212" s="92">
        <f t="shared" si="30"/>
        <v>0</v>
      </c>
      <c r="G212" s="94"/>
      <c r="H212" s="64"/>
      <c r="L212" s="64"/>
      <c r="M212" s="64"/>
    </row>
    <row r="213" spans="1:13" outlineLevel="1" x14ac:dyDescent="0.25">
      <c r="A213" s="66" t="s">
        <v>357</v>
      </c>
      <c r="B213" s="95" t="s">
        <v>162</v>
      </c>
      <c r="E213" s="94"/>
      <c r="F213" s="92">
        <f t="shared" si="30"/>
        <v>0</v>
      </c>
      <c r="G213" s="94"/>
      <c r="H213" s="64"/>
      <c r="L213" s="64"/>
      <c r="M213" s="64"/>
    </row>
    <row r="214" spans="1:13" outlineLevel="1" x14ac:dyDescent="0.25">
      <c r="A214" s="66" t="s">
        <v>358</v>
      </c>
      <c r="B214" s="95" t="s">
        <v>162</v>
      </c>
      <c r="E214" s="94"/>
      <c r="F214" s="92">
        <f t="shared" si="30"/>
        <v>0</v>
      </c>
      <c r="G214" s="94"/>
      <c r="H214" s="64"/>
      <c r="L214" s="64"/>
      <c r="M214" s="64"/>
    </row>
    <row r="215" spans="1:13" outlineLevel="1" x14ac:dyDescent="0.25">
      <c r="A215" s="66" t="s">
        <v>359</v>
      </c>
      <c r="B215" s="95" t="s">
        <v>162</v>
      </c>
      <c r="E215" s="94"/>
      <c r="F215" s="92">
        <f t="shared" si="30"/>
        <v>0</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209">
        <v>0</v>
      </c>
      <c r="E217" s="104"/>
      <c r="F217" s="92">
        <f>IF($C$38=0,"",IF(C217="[for completion]","",IF(C217="","",C217/$C$38)))</f>
        <v>0</v>
      </c>
      <c r="G217" s="92">
        <f>IF($C$39=0,"",IF(C217="[for completion]","",IF(C217="","",C217/$C$39)))</f>
        <v>0</v>
      </c>
      <c r="H217" s="64"/>
      <c r="L217" s="64"/>
      <c r="M217" s="64"/>
    </row>
    <row r="218" spans="1:13" x14ac:dyDescent="0.25">
      <c r="A218" s="66" t="s">
        <v>363</v>
      </c>
      <c r="B218" s="62" t="s">
        <v>364</v>
      </c>
      <c r="C218" s="209">
        <f>+C56</f>
        <v>123.15712499999999</v>
      </c>
      <c r="E218" s="104"/>
      <c r="F218" s="92">
        <f t="shared" ref="F218:F219" si="31">IF($C$38=0,"",IF(C218="[for completion]","",IF(C218="","",C218/$C$38)))</f>
        <v>1.6626761856791E-2</v>
      </c>
      <c r="G218" s="92">
        <f t="shared" ref="G218:G219" si="32">IF($C$39=0,"",IF(C218="[for completion]","",IF(C218="","",C218/$C$39)))</f>
        <v>2.34585E-2</v>
      </c>
      <c r="H218" s="64"/>
      <c r="L218" s="64"/>
      <c r="M218" s="64"/>
    </row>
    <row r="219" spans="1:13" x14ac:dyDescent="0.25">
      <c r="A219" s="66" t="s">
        <v>365</v>
      </c>
      <c r="B219" s="62" t="s">
        <v>158</v>
      </c>
      <c r="C219" s="209">
        <v>0</v>
      </c>
      <c r="E219" s="104"/>
      <c r="F219" s="92">
        <f t="shared" si="31"/>
        <v>0</v>
      </c>
      <c r="G219" s="92">
        <f t="shared" si="32"/>
        <v>0</v>
      </c>
      <c r="H219" s="64"/>
      <c r="L219" s="64"/>
      <c r="M219" s="64"/>
    </row>
    <row r="220" spans="1:13" x14ac:dyDescent="0.25">
      <c r="A220" s="66" t="s">
        <v>366</v>
      </c>
      <c r="B220" s="100" t="s">
        <v>160</v>
      </c>
      <c r="C220" s="209">
        <f>SUM(C217:C219)</f>
        <v>123.15712499999999</v>
      </c>
      <c r="E220" s="104"/>
      <c r="F220" s="103">
        <f>SUM(F217:F219)</f>
        <v>1.6626761856791E-2</v>
      </c>
      <c r="G220" s="103">
        <f>SUM(G217:G219)</f>
        <v>2.34585E-2</v>
      </c>
      <c r="H220" s="64"/>
      <c r="L220" s="64"/>
      <c r="M220" s="64"/>
    </row>
    <row r="221" spans="1:13"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E222" s="104"/>
      <c r="F222" s="92" t="str">
        <f t="shared" si="33"/>
        <v/>
      </c>
      <c r="G222" s="92" t="str">
        <f t="shared" si="34"/>
        <v/>
      </c>
      <c r="H222" s="64"/>
      <c r="L222" s="64"/>
      <c r="M222" s="64"/>
    </row>
    <row r="223" spans="1:13" outlineLevel="1" x14ac:dyDescent="0.25">
      <c r="A223" s="66" t="s">
        <v>369</v>
      </c>
      <c r="B223" s="95" t="s">
        <v>162</v>
      </c>
      <c r="E223" s="104"/>
      <c r="F223" s="92" t="str">
        <f t="shared" si="33"/>
        <v/>
      </c>
      <c r="G223" s="92" t="str">
        <f t="shared" si="34"/>
        <v/>
      </c>
      <c r="H223" s="64"/>
      <c r="L223" s="64"/>
      <c r="M223" s="64"/>
    </row>
    <row r="224" spans="1:13" outlineLevel="1" x14ac:dyDescent="0.25">
      <c r="A224" s="66" t="s">
        <v>370</v>
      </c>
      <c r="B224" s="95" t="s">
        <v>162</v>
      </c>
      <c r="E224" s="104"/>
      <c r="F224" s="92" t="str">
        <f t="shared" si="33"/>
        <v/>
      </c>
      <c r="G224" s="92" t="str">
        <f t="shared" si="34"/>
        <v/>
      </c>
      <c r="H224" s="64"/>
      <c r="L224" s="64"/>
      <c r="M224" s="64"/>
    </row>
    <row r="225" spans="1:14" outlineLevel="1" x14ac:dyDescent="0.25">
      <c r="A225" s="66" t="s">
        <v>371</v>
      </c>
      <c r="B225" s="95" t="s">
        <v>162</v>
      </c>
      <c r="E225" s="104"/>
      <c r="F225" s="92" t="str">
        <f t="shared" si="33"/>
        <v/>
      </c>
      <c r="G225" s="92" t="str">
        <f t="shared" si="34"/>
        <v/>
      </c>
      <c r="H225" s="64"/>
      <c r="L225" s="64"/>
      <c r="M225" s="64"/>
    </row>
    <row r="226" spans="1:14" outlineLevel="1" x14ac:dyDescent="0.25">
      <c r="A226" s="66" t="s">
        <v>372</v>
      </c>
      <c r="B226" s="95" t="s">
        <v>162</v>
      </c>
      <c r="E226" s="83"/>
      <c r="F226" s="92" t="str">
        <f t="shared" si="33"/>
        <v/>
      </c>
      <c r="G226" s="92" t="str">
        <f t="shared" si="34"/>
        <v/>
      </c>
      <c r="H226" s="64"/>
      <c r="L226" s="64"/>
      <c r="M226" s="64"/>
    </row>
    <row r="227" spans="1:14" outlineLevel="1" x14ac:dyDescent="0.25">
      <c r="A227" s="66" t="s">
        <v>373</v>
      </c>
      <c r="B227" s="95" t="s">
        <v>162</v>
      </c>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x14ac:dyDescent="0.25">
      <c r="A229" s="66" t="s">
        <v>375</v>
      </c>
      <c r="B229" s="83" t="s">
        <v>376</v>
      </c>
      <c r="C229" s="206" t="s">
        <v>1789</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207">
        <v>0</v>
      </c>
      <c r="E231" s="83"/>
      <c r="H231" s="64"/>
      <c r="L231" s="64"/>
      <c r="M231" s="64"/>
    </row>
    <row r="232" spans="1:14" x14ac:dyDescent="0.25">
      <c r="A232" s="66" t="s">
        <v>378</v>
      </c>
      <c r="B232" s="107" t="s">
        <v>379</v>
      </c>
      <c r="C232" s="151" t="s">
        <v>1408</v>
      </c>
      <c r="E232" s="83"/>
      <c r="H232" s="64"/>
      <c r="L232" s="64"/>
      <c r="M232" s="64"/>
    </row>
    <row r="233" spans="1:14" x14ac:dyDescent="0.25">
      <c r="A233" s="66" t="s">
        <v>380</v>
      </c>
      <c r="B233" s="107" t="s">
        <v>381</v>
      </c>
      <c r="C233" s="151" t="s">
        <v>1408</v>
      </c>
      <c r="E233" s="83"/>
      <c r="H233" s="64"/>
      <c r="L233" s="64"/>
      <c r="M233" s="64"/>
    </row>
    <row r="234" spans="1:14" outlineLevel="1" x14ac:dyDescent="0.25">
      <c r="A234" s="66" t="s">
        <v>382</v>
      </c>
      <c r="B234" s="81" t="s">
        <v>383</v>
      </c>
      <c r="C234" s="207">
        <v>0</v>
      </c>
      <c r="D234" s="83"/>
      <c r="E234" s="83"/>
      <c r="H234" s="64"/>
      <c r="L234" s="64"/>
      <c r="M234" s="64"/>
    </row>
    <row r="235" spans="1:14" outlineLevel="1" x14ac:dyDescent="0.25">
      <c r="A235" s="66" t="s">
        <v>384</v>
      </c>
      <c r="B235" s="81" t="s">
        <v>385</v>
      </c>
      <c r="C235" s="207">
        <v>0</v>
      </c>
      <c r="D235" s="83"/>
      <c r="E235" s="83"/>
      <c r="H235" s="64"/>
      <c r="L235" s="64"/>
      <c r="M235" s="64"/>
    </row>
    <row r="236" spans="1:14" outlineLevel="1" x14ac:dyDescent="0.25">
      <c r="A236" s="66" t="s">
        <v>386</v>
      </c>
      <c r="B236" s="81" t="s">
        <v>387</v>
      </c>
      <c r="C236" s="207">
        <v>0</v>
      </c>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scaleWithDoc="0"/>
  <ignoredErrors>
    <ignoredError sqref="F58 F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393"/>
  <sheetViews>
    <sheetView topLeftCell="A112" zoomScale="80" zoomScaleNormal="80" workbookViewId="0">
      <selection activeCell="C3" sqref="C3"/>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3" t="s">
        <v>538</v>
      </c>
      <c r="B1" s="193"/>
      <c r="C1" s="146"/>
      <c r="D1" s="146"/>
      <c r="E1" s="146"/>
      <c r="F1" s="202" t="s">
        <v>1767</v>
      </c>
    </row>
    <row r="2" spans="1:7" ht="15.75" thickBot="1" x14ac:dyDescent="0.3">
      <c r="A2" s="146"/>
      <c r="B2" s="146"/>
      <c r="C2" s="146"/>
      <c r="D2" s="146"/>
      <c r="E2" s="146"/>
      <c r="F2" s="146"/>
    </row>
    <row r="3" spans="1:7" ht="19.5" thickBot="1" x14ac:dyDescent="0.3">
      <c r="A3" s="148"/>
      <c r="B3" s="149" t="s">
        <v>82</v>
      </c>
      <c r="C3" s="150" t="s">
        <v>226</v>
      </c>
      <c r="D3" s="148"/>
      <c r="E3" s="148"/>
      <c r="F3" s="146"/>
      <c r="G3" s="148"/>
    </row>
    <row r="4" spans="1:7" ht="15.75" thickBot="1" x14ac:dyDescent="0.3"/>
    <row r="5" spans="1:7" ht="18.75" x14ac:dyDescent="0.25">
      <c r="A5" s="152"/>
      <c r="B5" s="153" t="s">
        <v>539</v>
      </c>
      <c r="C5" s="152"/>
      <c r="E5" s="154"/>
      <c r="F5" s="154"/>
    </row>
    <row r="6" spans="1:7" x14ac:dyDescent="0.25">
      <c r="B6" s="155" t="s">
        <v>540</v>
      </c>
    </row>
    <row r="7" spans="1:7" x14ac:dyDescent="0.25">
      <c r="B7" s="156" t="s">
        <v>541</v>
      </c>
    </row>
    <row r="8" spans="1:7" ht="15.75" thickBot="1" x14ac:dyDescent="0.3">
      <c r="B8" s="157" t="s">
        <v>542</v>
      </c>
    </row>
    <row r="9" spans="1:7" x14ac:dyDescent="0.25">
      <c r="B9" s="158"/>
    </row>
    <row r="10" spans="1:7" ht="37.5" x14ac:dyDescent="0.25">
      <c r="A10" s="159" t="s">
        <v>92</v>
      </c>
      <c r="B10" s="159" t="s">
        <v>540</v>
      </c>
      <c r="C10" s="160"/>
      <c r="D10" s="160"/>
      <c r="E10" s="160"/>
      <c r="F10" s="160"/>
      <c r="G10" s="161"/>
    </row>
    <row r="11" spans="1:7" ht="15" customHeight="1" x14ac:dyDescent="0.25">
      <c r="A11" s="162"/>
      <c r="B11" s="163" t="s">
        <v>543</v>
      </c>
      <c r="C11" s="162" t="s">
        <v>124</v>
      </c>
      <c r="D11" s="162"/>
      <c r="E11" s="162"/>
      <c r="F11" s="164" t="s">
        <v>544</v>
      </c>
      <c r="G11" s="164"/>
    </row>
    <row r="12" spans="1:7" x14ac:dyDescent="0.25">
      <c r="A12" s="151" t="s">
        <v>545</v>
      </c>
      <c r="B12" s="151" t="s">
        <v>546</v>
      </c>
      <c r="C12" s="209">
        <f>'A. HTT General'!C53</f>
        <v>7284.0052594000599</v>
      </c>
      <c r="F12" s="165">
        <f>IF($C$15=0,"",IF(C12="[for completion]","",C12/$C$15))</f>
        <v>1</v>
      </c>
    </row>
    <row r="13" spans="1:7" x14ac:dyDescent="0.25">
      <c r="A13" s="151" t="s">
        <v>547</v>
      </c>
      <c r="B13" s="151" t="s">
        <v>548</v>
      </c>
      <c r="C13" s="209">
        <v>0</v>
      </c>
      <c r="F13" s="165">
        <f>IF($C$15=0,"",IF(C13="[for completion]","",C13/$C$15))</f>
        <v>0</v>
      </c>
    </row>
    <row r="14" spans="1:7" x14ac:dyDescent="0.25">
      <c r="A14" s="151" t="s">
        <v>549</v>
      </c>
      <c r="B14" s="151" t="s">
        <v>158</v>
      </c>
      <c r="C14" s="209">
        <v>0</v>
      </c>
      <c r="F14" s="165">
        <f>IF($C$15=0,"",IF(C14="[for completion]","",C14/$C$15))</f>
        <v>0</v>
      </c>
    </row>
    <row r="15" spans="1:7" x14ac:dyDescent="0.25">
      <c r="A15" s="151" t="s">
        <v>550</v>
      </c>
      <c r="B15" s="166" t="s">
        <v>160</v>
      </c>
      <c r="C15" s="209">
        <f>SUM(C12:C14)</f>
        <v>7284.0052594000599</v>
      </c>
      <c r="F15" s="167">
        <f>SUM(F12:F14)</f>
        <v>1</v>
      </c>
    </row>
    <row r="16" spans="1:7" outlineLevel="1" x14ac:dyDescent="0.25">
      <c r="A16" s="151" t="s">
        <v>551</v>
      </c>
      <c r="B16" s="168" t="s">
        <v>552</v>
      </c>
      <c r="F16" s="165">
        <f t="shared" ref="F16:F26" si="0">IF($C$15=0,"",IF(C16="[for completion]","",C16/$C$15))</f>
        <v>0</v>
      </c>
    </row>
    <row r="17" spans="1:7" outlineLevel="1" x14ac:dyDescent="0.25">
      <c r="A17" s="151" t="s">
        <v>553</v>
      </c>
      <c r="B17" s="168" t="s">
        <v>1591</v>
      </c>
      <c r="F17" s="165">
        <f t="shared" si="0"/>
        <v>0</v>
      </c>
    </row>
    <row r="18" spans="1:7" outlineLevel="1" x14ac:dyDescent="0.25">
      <c r="A18" s="151" t="s">
        <v>554</v>
      </c>
      <c r="B18" s="168" t="s">
        <v>162</v>
      </c>
      <c r="F18" s="165">
        <f t="shared" si="0"/>
        <v>0</v>
      </c>
    </row>
    <row r="19" spans="1:7" outlineLevel="1" x14ac:dyDescent="0.25">
      <c r="A19" s="151" t="s">
        <v>555</v>
      </c>
      <c r="B19" s="168" t="s">
        <v>162</v>
      </c>
      <c r="F19" s="165">
        <f t="shared" si="0"/>
        <v>0</v>
      </c>
    </row>
    <row r="20" spans="1:7" outlineLevel="1" x14ac:dyDescent="0.25">
      <c r="A20" s="151" t="s">
        <v>556</v>
      </c>
      <c r="B20" s="168" t="s">
        <v>162</v>
      </c>
      <c r="F20" s="165">
        <f t="shared" si="0"/>
        <v>0</v>
      </c>
    </row>
    <row r="21" spans="1:7" outlineLevel="1" x14ac:dyDescent="0.25">
      <c r="A21" s="151" t="s">
        <v>557</v>
      </c>
      <c r="B21" s="168" t="s">
        <v>162</v>
      </c>
      <c r="F21" s="165">
        <f t="shared" si="0"/>
        <v>0</v>
      </c>
    </row>
    <row r="22" spans="1:7" outlineLevel="1" x14ac:dyDescent="0.25">
      <c r="A22" s="151" t="s">
        <v>558</v>
      </c>
      <c r="B22" s="168" t="s">
        <v>162</v>
      </c>
      <c r="F22" s="165">
        <f t="shared" si="0"/>
        <v>0</v>
      </c>
    </row>
    <row r="23" spans="1:7" outlineLevel="1" x14ac:dyDescent="0.25">
      <c r="A23" s="151" t="s">
        <v>559</v>
      </c>
      <c r="B23" s="168" t="s">
        <v>162</v>
      </c>
      <c r="F23" s="165">
        <f t="shared" si="0"/>
        <v>0</v>
      </c>
    </row>
    <row r="24" spans="1:7" outlineLevel="1" x14ac:dyDescent="0.25">
      <c r="A24" s="151" t="s">
        <v>560</v>
      </c>
      <c r="B24" s="168" t="s">
        <v>162</v>
      </c>
      <c r="F24" s="165">
        <f t="shared" si="0"/>
        <v>0</v>
      </c>
    </row>
    <row r="25" spans="1:7" outlineLevel="1" x14ac:dyDescent="0.25">
      <c r="A25" s="151" t="s">
        <v>561</v>
      </c>
      <c r="B25" s="168" t="s">
        <v>162</v>
      </c>
      <c r="F25" s="165">
        <f t="shared" si="0"/>
        <v>0</v>
      </c>
    </row>
    <row r="26" spans="1:7" outlineLevel="1" x14ac:dyDescent="0.25">
      <c r="A26" s="151" t="s">
        <v>562</v>
      </c>
      <c r="B26" s="168" t="s">
        <v>162</v>
      </c>
      <c r="C26" s="147"/>
      <c r="D26" s="147"/>
      <c r="E26" s="147"/>
      <c r="F26" s="165">
        <f t="shared" si="0"/>
        <v>0</v>
      </c>
    </row>
    <row r="27" spans="1:7" ht="15" customHeight="1" x14ac:dyDescent="0.25">
      <c r="A27" s="162"/>
      <c r="B27" s="163" t="s">
        <v>563</v>
      </c>
      <c r="C27" s="162" t="s">
        <v>564</v>
      </c>
      <c r="D27" s="162" t="s">
        <v>565</v>
      </c>
      <c r="E27" s="169"/>
      <c r="F27" s="162" t="s">
        <v>566</v>
      </c>
      <c r="G27" s="164"/>
    </row>
    <row r="28" spans="1:7" x14ac:dyDescent="0.25">
      <c r="A28" s="151" t="s">
        <v>567</v>
      </c>
      <c r="B28" s="151" t="s">
        <v>568</v>
      </c>
      <c r="C28" s="210">
        <v>185458</v>
      </c>
      <c r="D28" s="151" t="s">
        <v>94</v>
      </c>
      <c r="F28" s="151" t="s">
        <v>94</v>
      </c>
    </row>
    <row r="29" spans="1:7" outlineLevel="1" x14ac:dyDescent="0.25">
      <c r="A29" s="151" t="s">
        <v>569</v>
      </c>
      <c r="B29" s="170" t="s">
        <v>570</v>
      </c>
    </row>
    <row r="30" spans="1:7" outlineLevel="1" x14ac:dyDescent="0.25">
      <c r="A30" s="151" t="s">
        <v>571</v>
      </c>
      <c r="B30" s="170" t="s">
        <v>572</v>
      </c>
    </row>
    <row r="31" spans="1:7" outlineLevel="1" x14ac:dyDescent="0.25">
      <c r="A31" s="151" t="s">
        <v>573</v>
      </c>
      <c r="B31" s="170"/>
    </row>
    <row r="32" spans="1:7" outlineLevel="1" x14ac:dyDescent="0.25">
      <c r="A32" s="151" t="s">
        <v>574</v>
      </c>
      <c r="B32" s="170"/>
    </row>
    <row r="33" spans="1:7" outlineLevel="1" x14ac:dyDescent="0.25">
      <c r="A33" s="151" t="s">
        <v>575</v>
      </c>
      <c r="B33" s="170"/>
    </row>
    <row r="34" spans="1:7" outlineLevel="1" x14ac:dyDescent="0.25">
      <c r="A34" s="151" t="s">
        <v>576</v>
      </c>
      <c r="B34" s="170"/>
    </row>
    <row r="35" spans="1:7" ht="15" customHeight="1" x14ac:dyDescent="0.25">
      <c r="A35" s="162"/>
      <c r="B35" s="163" t="s">
        <v>577</v>
      </c>
      <c r="C35" s="162" t="s">
        <v>578</v>
      </c>
      <c r="D35" s="162" t="s">
        <v>579</v>
      </c>
      <c r="E35" s="169"/>
      <c r="F35" s="164" t="s">
        <v>544</v>
      </c>
      <c r="G35" s="164"/>
    </row>
    <row r="36" spans="1:7" x14ac:dyDescent="0.25">
      <c r="A36" s="151" t="s">
        <v>580</v>
      </c>
      <c r="B36" s="151" t="s">
        <v>581</v>
      </c>
      <c r="C36" s="186">
        <v>9.0060226432899502E-4</v>
      </c>
      <c r="D36" s="186" t="s">
        <v>94</v>
      </c>
      <c r="F36" s="186" t="s">
        <v>94</v>
      </c>
    </row>
    <row r="37" spans="1:7" outlineLevel="1" x14ac:dyDescent="0.25">
      <c r="A37" s="151" t="s">
        <v>582</v>
      </c>
      <c r="C37" s="186"/>
      <c r="D37" s="186"/>
      <c r="F37" s="186"/>
    </row>
    <row r="38" spans="1:7" outlineLevel="1" x14ac:dyDescent="0.25">
      <c r="A38" s="151" t="s">
        <v>583</v>
      </c>
      <c r="C38" s="186"/>
      <c r="D38" s="186"/>
      <c r="F38" s="186"/>
    </row>
    <row r="39" spans="1:7" outlineLevel="1" x14ac:dyDescent="0.25">
      <c r="A39" s="151" t="s">
        <v>584</v>
      </c>
      <c r="C39" s="186"/>
      <c r="D39" s="186"/>
      <c r="F39" s="186"/>
    </row>
    <row r="40" spans="1:7" outlineLevel="1" x14ac:dyDescent="0.25">
      <c r="A40" s="151" t="s">
        <v>585</v>
      </c>
      <c r="C40" s="186"/>
      <c r="D40" s="186"/>
      <c r="F40" s="186"/>
    </row>
    <row r="41" spans="1:7" outlineLevel="1" x14ac:dyDescent="0.25">
      <c r="A41" s="151" t="s">
        <v>586</v>
      </c>
      <c r="C41" s="186"/>
      <c r="D41" s="186"/>
      <c r="F41" s="186"/>
    </row>
    <row r="42" spans="1:7" outlineLevel="1" x14ac:dyDescent="0.25">
      <c r="A42" s="151" t="s">
        <v>587</v>
      </c>
      <c r="C42" s="186"/>
      <c r="D42" s="186"/>
      <c r="F42" s="186"/>
    </row>
    <row r="43" spans="1:7" ht="15" customHeight="1" x14ac:dyDescent="0.25">
      <c r="A43" s="162"/>
      <c r="B43" s="163" t="s">
        <v>588</v>
      </c>
      <c r="C43" s="162" t="s">
        <v>578</v>
      </c>
      <c r="D43" s="162" t="s">
        <v>579</v>
      </c>
      <c r="E43" s="169"/>
      <c r="F43" s="164" t="s">
        <v>544</v>
      </c>
      <c r="G43" s="164"/>
    </row>
    <row r="44" spans="1:7" x14ac:dyDescent="0.25">
      <c r="A44" s="151" t="s">
        <v>589</v>
      </c>
      <c r="B44" s="171" t="s">
        <v>590</v>
      </c>
      <c r="C44" s="185">
        <f>SUM(C45:C72)</f>
        <v>1</v>
      </c>
      <c r="D44" s="185">
        <f>SUM(D45:D72)</f>
        <v>0</v>
      </c>
      <c r="E44" s="186"/>
      <c r="F44" s="185">
        <f>SUM(F45:F72)</f>
        <v>0</v>
      </c>
      <c r="G44" s="151"/>
    </row>
    <row r="45" spans="1:7" x14ac:dyDescent="0.25">
      <c r="A45" s="151" t="s">
        <v>591</v>
      </c>
      <c r="B45" s="151" t="s">
        <v>592</v>
      </c>
      <c r="C45" s="186">
        <v>0</v>
      </c>
      <c r="D45" s="186" t="s">
        <v>94</v>
      </c>
      <c r="E45" s="186"/>
      <c r="F45" s="186" t="s">
        <v>94</v>
      </c>
      <c r="G45" s="151"/>
    </row>
    <row r="46" spans="1:7" x14ac:dyDescent="0.25">
      <c r="A46" s="151" t="s">
        <v>593</v>
      </c>
      <c r="B46" s="151" t="s">
        <v>594</v>
      </c>
      <c r="C46" s="186">
        <v>0</v>
      </c>
      <c r="D46" s="186" t="s">
        <v>94</v>
      </c>
      <c r="E46" s="186"/>
      <c r="F46" s="186" t="s">
        <v>94</v>
      </c>
      <c r="G46" s="151"/>
    </row>
    <row r="47" spans="1:7" x14ac:dyDescent="0.25">
      <c r="A47" s="151" t="s">
        <v>595</v>
      </c>
      <c r="B47" s="151" t="s">
        <v>596</v>
      </c>
      <c r="C47" s="186">
        <v>0</v>
      </c>
      <c r="D47" s="186" t="s">
        <v>94</v>
      </c>
      <c r="E47" s="186"/>
      <c r="F47" s="186" t="s">
        <v>94</v>
      </c>
      <c r="G47" s="151"/>
    </row>
    <row r="48" spans="1:7" x14ac:dyDescent="0.25">
      <c r="A48" s="151" t="s">
        <v>597</v>
      </c>
      <c r="B48" s="151" t="s">
        <v>598</v>
      </c>
      <c r="C48" s="186">
        <v>0</v>
      </c>
      <c r="D48" s="186" t="s">
        <v>94</v>
      </c>
      <c r="E48" s="186"/>
      <c r="F48" s="186" t="s">
        <v>94</v>
      </c>
      <c r="G48" s="151"/>
    </row>
    <row r="49" spans="1:7" x14ac:dyDescent="0.25">
      <c r="A49" s="151" t="s">
        <v>599</v>
      </c>
      <c r="B49" s="151" t="s">
        <v>600</v>
      </c>
      <c r="C49" s="186">
        <v>0</v>
      </c>
      <c r="D49" s="186" t="s">
        <v>94</v>
      </c>
      <c r="E49" s="186"/>
      <c r="F49" s="186" t="s">
        <v>94</v>
      </c>
      <c r="G49" s="151"/>
    </row>
    <row r="50" spans="1:7" x14ac:dyDescent="0.25">
      <c r="A50" s="151" t="s">
        <v>601</v>
      </c>
      <c r="B50" s="151" t="s">
        <v>602</v>
      </c>
      <c r="C50" s="186">
        <v>0</v>
      </c>
      <c r="D50" s="186" t="s">
        <v>94</v>
      </c>
      <c r="E50" s="186"/>
      <c r="F50" s="186" t="s">
        <v>94</v>
      </c>
      <c r="G50" s="151"/>
    </row>
    <row r="51" spans="1:7" x14ac:dyDescent="0.25">
      <c r="A51" s="151" t="s">
        <v>603</v>
      </c>
      <c r="B51" s="151" t="s">
        <v>604</v>
      </c>
      <c r="C51" s="186">
        <v>0</v>
      </c>
      <c r="D51" s="186" t="s">
        <v>94</v>
      </c>
      <c r="E51" s="186"/>
      <c r="F51" s="186" t="s">
        <v>94</v>
      </c>
      <c r="G51" s="151"/>
    </row>
    <row r="52" spans="1:7" x14ac:dyDescent="0.25">
      <c r="A52" s="151" t="s">
        <v>605</v>
      </c>
      <c r="B52" s="151" t="s">
        <v>606</v>
      </c>
      <c r="C52" s="186">
        <v>0</v>
      </c>
      <c r="D52" s="186" t="s">
        <v>94</v>
      </c>
      <c r="E52" s="186"/>
      <c r="F52" s="186" t="s">
        <v>94</v>
      </c>
      <c r="G52" s="151"/>
    </row>
    <row r="53" spans="1:7" x14ac:dyDescent="0.25">
      <c r="A53" s="151" t="s">
        <v>607</v>
      </c>
      <c r="B53" s="151" t="s">
        <v>608</v>
      </c>
      <c r="C53" s="186">
        <v>0</v>
      </c>
      <c r="D53" s="186" t="s">
        <v>94</v>
      </c>
      <c r="E53" s="186"/>
      <c r="F53" s="186" t="s">
        <v>94</v>
      </c>
      <c r="G53" s="151"/>
    </row>
    <row r="54" spans="1:7" x14ac:dyDescent="0.25">
      <c r="A54" s="151" t="s">
        <v>609</v>
      </c>
      <c r="B54" s="151" t="s">
        <v>610</v>
      </c>
      <c r="C54" s="186">
        <v>0</v>
      </c>
      <c r="D54" s="186" t="s">
        <v>94</v>
      </c>
      <c r="E54" s="186"/>
      <c r="F54" s="186" t="s">
        <v>94</v>
      </c>
      <c r="G54" s="151"/>
    </row>
    <row r="55" spans="1:7" x14ac:dyDescent="0.25">
      <c r="A55" s="151" t="s">
        <v>611</v>
      </c>
      <c r="B55" s="151" t="s">
        <v>612</v>
      </c>
      <c r="C55" s="186">
        <v>0</v>
      </c>
      <c r="D55" s="186" t="s">
        <v>94</v>
      </c>
      <c r="E55" s="186"/>
      <c r="F55" s="186" t="s">
        <v>94</v>
      </c>
      <c r="G55" s="151"/>
    </row>
    <row r="56" spans="1:7" x14ac:dyDescent="0.25">
      <c r="A56" s="151" t="s">
        <v>613</v>
      </c>
      <c r="B56" s="151" t="s">
        <v>614</v>
      </c>
      <c r="C56" s="186">
        <v>0</v>
      </c>
      <c r="D56" s="186" t="s">
        <v>94</v>
      </c>
      <c r="E56" s="186"/>
      <c r="F56" s="186" t="s">
        <v>94</v>
      </c>
      <c r="G56" s="151"/>
    </row>
    <row r="57" spans="1:7" x14ac:dyDescent="0.25">
      <c r="A57" s="151" t="s">
        <v>615</v>
      </c>
      <c r="B57" s="151" t="s">
        <v>616</v>
      </c>
      <c r="C57" s="186">
        <v>0</v>
      </c>
      <c r="D57" s="186" t="s">
        <v>94</v>
      </c>
      <c r="E57" s="186"/>
      <c r="F57" s="186" t="s">
        <v>94</v>
      </c>
      <c r="G57" s="151"/>
    </row>
    <row r="58" spans="1:7" x14ac:dyDescent="0.25">
      <c r="A58" s="151" t="s">
        <v>617</v>
      </c>
      <c r="B58" s="151" t="s">
        <v>618</v>
      </c>
      <c r="C58" s="186">
        <v>0</v>
      </c>
      <c r="D58" s="186" t="s">
        <v>94</v>
      </c>
      <c r="E58" s="186"/>
      <c r="F58" s="186" t="s">
        <v>94</v>
      </c>
      <c r="G58" s="151"/>
    </row>
    <row r="59" spans="1:7" x14ac:dyDescent="0.25">
      <c r="A59" s="151" t="s">
        <v>619</v>
      </c>
      <c r="B59" s="151" t="s">
        <v>620</v>
      </c>
      <c r="C59" s="186">
        <v>0</v>
      </c>
      <c r="D59" s="186" t="s">
        <v>94</v>
      </c>
      <c r="E59" s="186"/>
      <c r="F59" s="186" t="s">
        <v>94</v>
      </c>
      <c r="G59" s="151"/>
    </row>
    <row r="60" spans="1:7" x14ac:dyDescent="0.25">
      <c r="A60" s="151" t="s">
        <v>621</v>
      </c>
      <c r="B60" s="151" t="s">
        <v>3</v>
      </c>
      <c r="C60" s="186">
        <v>0</v>
      </c>
      <c r="D60" s="186" t="s">
        <v>94</v>
      </c>
      <c r="E60" s="186"/>
      <c r="F60" s="186" t="s">
        <v>94</v>
      </c>
      <c r="G60" s="151"/>
    </row>
    <row r="61" spans="1:7" x14ac:dyDescent="0.25">
      <c r="A61" s="151" t="s">
        <v>622</v>
      </c>
      <c r="B61" s="151" t="s">
        <v>623</v>
      </c>
      <c r="C61" s="186">
        <v>0</v>
      </c>
      <c r="D61" s="186" t="s">
        <v>94</v>
      </c>
      <c r="E61" s="186"/>
      <c r="F61" s="186" t="s">
        <v>94</v>
      </c>
      <c r="G61" s="151"/>
    </row>
    <row r="62" spans="1:7" x14ac:dyDescent="0.25">
      <c r="A62" s="151" t="s">
        <v>624</v>
      </c>
      <c r="B62" s="151" t="s">
        <v>625</v>
      </c>
      <c r="C62" s="186">
        <v>0</v>
      </c>
      <c r="D62" s="186" t="s">
        <v>94</v>
      </c>
      <c r="E62" s="186"/>
      <c r="F62" s="186" t="s">
        <v>94</v>
      </c>
      <c r="G62" s="151"/>
    </row>
    <row r="63" spans="1:7" x14ac:dyDescent="0.25">
      <c r="A63" s="151" t="s">
        <v>626</v>
      </c>
      <c r="B63" s="151" t="s">
        <v>627</v>
      </c>
      <c r="C63" s="186">
        <v>0</v>
      </c>
      <c r="D63" s="186" t="s">
        <v>94</v>
      </c>
      <c r="E63" s="186"/>
      <c r="F63" s="186" t="s">
        <v>94</v>
      </c>
      <c r="G63" s="151"/>
    </row>
    <row r="64" spans="1:7" x14ac:dyDescent="0.25">
      <c r="A64" s="151" t="s">
        <v>628</v>
      </c>
      <c r="B64" s="151" t="s">
        <v>629</v>
      </c>
      <c r="C64" s="186">
        <v>0</v>
      </c>
      <c r="D64" s="186" t="s">
        <v>94</v>
      </c>
      <c r="E64" s="186"/>
      <c r="F64" s="186" t="s">
        <v>94</v>
      </c>
      <c r="G64" s="151"/>
    </row>
    <row r="65" spans="1:7" x14ac:dyDescent="0.25">
      <c r="A65" s="151" t="s">
        <v>630</v>
      </c>
      <c r="B65" s="151" t="s">
        <v>631</v>
      </c>
      <c r="C65" s="186">
        <v>0</v>
      </c>
      <c r="D65" s="186" t="s">
        <v>94</v>
      </c>
      <c r="E65" s="186"/>
      <c r="F65" s="186" t="s">
        <v>94</v>
      </c>
      <c r="G65" s="151"/>
    </row>
    <row r="66" spans="1:7" x14ac:dyDescent="0.25">
      <c r="A66" s="151" t="s">
        <v>632</v>
      </c>
      <c r="B66" s="151" t="s">
        <v>633</v>
      </c>
      <c r="C66" s="186">
        <v>1</v>
      </c>
      <c r="D66" s="186" t="s">
        <v>94</v>
      </c>
      <c r="E66" s="186"/>
      <c r="F66" s="186" t="s">
        <v>94</v>
      </c>
      <c r="G66" s="151"/>
    </row>
    <row r="67" spans="1:7" x14ac:dyDescent="0.25">
      <c r="A67" s="151" t="s">
        <v>634</v>
      </c>
      <c r="B67" s="151" t="s">
        <v>635</v>
      </c>
      <c r="C67" s="186">
        <v>0</v>
      </c>
      <c r="D67" s="186" t="s">
        <v>94</v>
      </c>
      <c r="E67" s="186"/>
      <c r="F67" s="186" t="s">
        <v>94</v>
      </c>
      <c r="G67" s="151"/>
    </row>
    <row r="68" spans="1:7" x14ac:dyDescent="0.25">
      <c r="A68" s="151" t="s">
        <v>636</v>
      </c>
      <c r="B68" s="151" t="s">
        <v>637</v>
      </c>
      <c r="C68" s="186">
        <v>0</v>
      </c>
      <c r="D68" s="186" t="s">
        <v>94</v>
      </c>
      <c r="E68" s="186"/>
      <c r="F68" s="186" t="s">
        <v>94</v>
      </c>
      <c r="G68" s="151"/>
    </row>
    <row r="69" spans="1:7" x14ac:dyDescent="0.25">
      <c r="A69" s="151" t="s">
        <v>638</v>
      </c>
      <c r="B69" s="151" t="s">
        <v>639</v>
      </c>
      <c r="C69" s="186">
        <v>0</v>
      </c>
      <c r="D69" s="186" t="s">
        <v>94</v>
      </c>
      <c r="E69" s="186"/>
      <c r="F69" s="186" t="s">
        <v>94</v>
      </c>
      <c r="G69" s="151"/>
    </row>
    <row r="70" spans="1:7" x14ac:dyDescent="0.25">
      <c r="A70" s="151" t="s">
        <v>640</v>
      </c>
      <c r="B70" s="151" t="s">
        <v>641</v>
      </c>
      <c r="C70" s="186">
        <v>0</v>
      </c>
      <c r="D70" s="186" t="s">
        <v>94</v>
      </c>
      <c r="E70" s="186"/>
      <c r="F70" s="186" t="s">
        <v>94</v>
      </c>
      <c r="G70" s="151"/>
    </row>
    <row r="71" spans="1:7" x14ac:dyDescent="0.25">
      <c r="A71" s="151" t="s">
        <v>642</v>
      </c>
      <c r="B71" s="151" t="s">
        <v>6</v>
      </c>
      <c r="C71" s="186">
        <v>0</v>
      </c>
      <c r="D71" s="186" t="s">
        <v>94</v>
      </c>
      <c r="E71" s="186"/>
      <c r="F71" s="186" t="s">
        <v>94</v>
      </c>
      <c r="G71" s="151"/>
    </row>
    <row r="72" spans="1:7" x14ac:dyDescent="0.25">
      <c r="A72" s="151" t="s">
        <v>643</v>
      </c>
      <c r="B72" s="151" t="s">
        <v>644</v>
      </c>
      <c r="C72" s="186">
        <v>0</v>
      </c>
      <c r="D72" s="186" t="s">
        <v>94</v>
      </c>
      <c r="E72" s="186"/>
      <c r="F72" s="186" t="s">
        <v>94</v>
      </c>
      <c r="G72" s="151"/>
    </row>
    <row r="73" spans="1:7" x14ac:dyDescent="0.25">
      <c r="A73" s="151" t="s">
        <v>645</v>
      </c>
      <c r="B73" s="171" t="s">
        <v>331</v>
      </c>
      <c r="C73" s="185">
        <f>SUM(C74:C76)</f>
        <v>0</v>
      </c>
      <c r="D73" s="185">
        <f>SUM(D74:D76)</f>
        <v>0</v>
      </c>
      <c r="E73" s="186"/>
      <c r="F73" s="185">
        <f>SUM(F74:F76)</f>
        <v>0</v>
      </c>
      <c r="G73" s="151"/>
    </row>
    <row r="74" spans="1:7" x14ac:dyDescent="0.25">
      <c r="A74" s="151" t="s">
        <v>646</v>
      </c>
      <c r="B74" s="151" t="s">
        <v>647</v>
      </c>
      <c r="C74" s="186">
        <v>0</v>
      </c>
      <c r="D74" s="186" t="s">
        <v>94</v>
      </c>
      <c r="E74" s="186"/>
      <c r="F74" s="186" t="s">
        <v>94</v>
      </c>
      <c r="G74" s="151"/>
    </row>
    <row r="75" spans="1:7" x14ac:dyDescent="0.25">
      <c r="A75" s="151" t="s">
        <v>648</v>
      </c>
      <c r="B75" s="151" t="s">
        <v>649</v>
      </c>
      <c r="C75" s="186">
        <v>0</v>
      </c>
      <c r="D75" s="186" t="s">
        <v>94</v>
      </c>
      <c r="E75" s="186"/>
      <c r="F75" s="186" t="s">
        <v>94</v>
      </c>
      <c r="G75" s="151"/>
    </row>
    <row r="76" spans="1:7" x14ac:dyDescent="0.25">
      <c r="A76" s="151" t="s">
        <v>1765</v>
      </c>
      <c r="B76" s="151" t="s">
        <v>2</v>
      </c>
      <c r="C76" s="186">
        <v>0</v>
      </c>
      <c r="D76" s="186" t="s">
        <v>94</v>
      </c>
      <c r="E76" s="186"/>
      <c r="F76" s="186" t="s">
        <v>94</v>
      </c>
      <c r="G76" s="151"/>
    </row>
    <row r="77" spans="1:7" x14ac:dyDescent="0.25">
      <c r="A77" s="151" t="s">
        <v>650</v>
      </c>
      <c r="B77" s="171" t="s">
        <v>158</v>
      </c>
      <c r="C77" s="185">
        <f>SUM(C78:C87)</f>
        <v>0</v>
      </c>
      <c r="D77" s="185">
        <f>SUM(D78:D87)</f>
        <v>0</v>
      </c>
      <c r="E77" s="186"/>
      <c r="F77" s="185">
        <f>SUM(F78:F87)</f>
        <v>0</v>
      </c>
      <c r="G77" s="151"/>
    </row>
    <row r="78" spans="1:7" x14ac:dyDescent="0.25">
      <c r="A78" s="151" t="s">
        <v>651</v>
      </c>
      <c r="B78" s="172" t="s">
        <v>333</v>
      </c>
      <c r="C78" s="186">
        <v>0</v>
      </c>
      <c r="D78" s="186" t="s">
        <v>94</v>
      </c>
      <c r="E78" s="186"/>
      <c r="F78" s="186" t="s">
        <v>94</v>
      </c>
      <c r="G78" s="151"/>
    </row>
    <row r="79" spans="1:7" x14ac:dyDescent="0.25">
      <c r="A79" s="151" t="s">
        <v>652</v>
      </c>
      <c r="B79" s="172" t="s">
        <v>335</v>
      </c>
      <c r="C79" s="186">
        <v>0</v>
      </c>
      <c r="D79" s="186" t="s">
        <v>94</v>
      </c>
      <c r="E79" s="186"/>
      <c r="F79" s="186" t="s">
        <v>94</v>
      </c>
      <c r="G79" s="151"/>
    </row>
    <row r="80" spans="1:7" x14ac:dyDescent="0.25">
      <c r="A80" s="151" t="s">
        <v>653</v>
      </c>
      <c r="B80" s="172" t="s">
        <v>337</v>
      </c>
      <c r="C80" s="186">
        <v>0</v>
      </c>
      <c r="D80" s="186" t="s">
        <v>94</v>
      </c>
      <c r="E80" s="186"/>
      <c r="F80" s="186" t="s">
        <v>94</v>
      </c>
      <c r="G80" s="151"/>
    </row>
    <row r="81" spans="1:7" x14ac:dyDescent="0.25">
      <c r="A81" s="151" t="s">
        <v>654</v>
      </c>
      <c r="B81" s="172" t="s">
        <v>12</v>
      </c>
      <c r="C81" s="186">
        <v>0</v>
      </c>
      <c r="D81" s="186" t="s">
        <v>94</v>
      </c>
      <c r="E81" s="186"/>
      <c r="F81" s="186" t="s">
        <v>94</v>
      </c>
      <c r="G81" s="151"/>
    </row>
    <row r="82" spans="1:7" x14ac:dyDescent="0.25">
      <c r="A82" s="151" t="s">
        <v>655</v>
      </c>
      <c r="B82" s="172" t="s">
        <v>340</v>
      </c>
      <c r="C82" s="186">
        <v>0</v>
      </c>
      <c r="D82" s="186" t="s">
        <v>94</v>
      </c>
      <c r="E82" s="186"/>
      <c r="F82" s="186" t="s">
        <v>94</v>
      </c>
      <c r="G82" s="151"/>
    </row>
    <row r="83" spans="1:7" x14ac:dyDescent="0.25">
      <c r="A83" s="151" t="s">
        <v>656</v>
      </c>
      <c r="B83" s="172" t="s">
        <v>342</v>
      </c>
      <c r="C83" s="186">
        <v>0</v>
      </c>
      <c r="D83" s="186" t="s">
        <v>94</v>
      </c>
      <c r="E83" s="186"/>
      <c r="F83" s="186" t="s">
        <v>94</v>
      </c>
      <c r="G83" s="151"/>
    </row>
    <row r="84" spans="1:7" x14ac:dyDescent="0.25">
      <c r="A84" s="151" t="s">
        <v>657</v>
      </c>
      <c r="B84" s="172" t="s">
        <v>344</v>
      </c>
      <c r="C84" s="186">
        <v>0</v>
      </c>
      <c r="D84" s="186" t="s">
        <v>94</v>
      </c>
      <c r="E84" s="186"/>
      <c r="F84" s="186" t="s">
        <v>94</v>
      </c>
      <c r="G84" s="151"/>
    </row>
    <row r="85" spans="1:7" x14ac:dyDescent="0.25">
      <c r="A85" s="151" t="s">
        <v>658</v>
      </c>
      <c r="B85" s="172" t="s">
        <v>346</v>
      </c>
      <c r="C85" s="186">
        <v>0</v>
      </c>
      <c r="D85" s="186" t="s">
        <v>94</v>
      </c>
      <c r="E85" s="186"/>
      <c r="F85" s="186" t="s">
        <v>94</v>
      </c>
      <c r="G85" s="151"/>
    </row>
    <row r="86" spans="1:7" x14ac:dyDescent="0.25">
      <c r="A86" s="151" t="s">
        <v>659</v>
      </c>
      <c r="B86" s="172" t="s">
        <v>348</v>
      </c>
      <c r="C86" s="186">
        <v>0</v>
      </c>
      <c r="D86" s="186" t="s">
        <v>94</v>
      </c>
      <c r="E86" s="186"/>
      <c r="F86" s="186" t="s">
        <v>94</v>
      </c>
      <c r="G86" s="151"/>
    </row>
    <row r="87" spans="1:7" x14ac:dyDescent="0.25">
      <c r="A87" s="151" t="s">
        <v>660</v>
      </c>
      <c r="B87" s="172" t="s">
        <v>158</v>
      </c>
      <c r="C87" s="186">
        <v>0</v>
      </c>
      <c r="D87" s="186" t="s">
        <v>94</v>
      </c>
      <c r="E87" s="186"/>
      <c r="F87" s="186" t="s">
        <v>94</v>
      </c>
      <c r="G87" s="151"/>
    </row>
    <row r="88" spans="1:7" outlineLevel="1" x14ac:dyDescent="0.25">
      <c r="A88" s="151" t="s">
        <v>661</v>
      </c>
      <c r="B88" s="168" t="s">
        <v>162</v>
      </c>
      <c r="C88" s="186"/>
      <c r="D88" s="186"/>
      <c r="E88" s="186"/>
      <c r="F88" s="186"/>
      <c r="G88" s="151"/>
    </row>
    <row r="89" spans="1:7" outlineLevel="1" x14ac:dyDescent="0.25">
      <c r="A89" s="151" t="s">
        <v>662</v>
      </c>
      <c r="B89" s="168" t="s">
        <v>162</v>
      </c>
      <c r="C89" s="186"/>
      <c r="D89" s="186"/>
      <c r="E89" s="186"/>
      <c r="F89" s="186"/>
      <c r="G89" s="151"/>
    </row>
    <row r="90" spans="1:7" outlineLevel="1" x14ac:dyDescent="0.25">
      <c r="A90" s="151" t="s">
        <v>663</v>
      </c>
      <c r="B90" s="168" t="s">
        <v>162</v>
      </c>
      <c r="C90" s="186"/>
      <c r="D90" s="186"/>
      <c r="E90" s="186"/>
      <c r="F90" s="186"/>
      <c r="G90" s="151"/>
    </row>
    <row r="91" spans="1:7" outlineLevel="1" x14ac:dyDescent="0.25">
      <c r="A91" s="151" t="s">
        <v>664</v>
      </c>
      <c r="B91" s="168" t="s">
        <v>162</v>
      </c>
      <c r="C91" s="186"/>
      <c r="D91" s="186"/>
      <c r="E91" s="186"/>
      <c r="F91" s="186"/>
      <c r="G91" s="151"/>
    </row>
    <row r="92" spans="1:7" outlineLevel="1" x14ac:dyDescent="0.25">
      <c r="A92" s="151" t="s">
        <v>665</v>
      </c>
      <c r="B92" s="168" t="s">
        <v>162</v>
      </c>
      <c r="C92" s="186"/>
      <c r="D92" s="186"/>
      <c r="E92" s="186"/>
      <c r="F92" s="186"/>
      <c r="G92" s="151"/>
    </row>
    <row r="93" spans="1:7" outlineLevel="1" x14ac:dyDescent="0.25">
      <c r="A93" s="151" t="s">
        <v>666</v>
      </c>
      <c r="B93" s="168" t="s">
        <v>162</v>
      </c>
      <c r="C93" s="186"/>
      <c r="D93" s="186"/>
      <c r="E93" s="186"/>
      <c r="F93" s="186"/>
      <c r="G93" s="151"/>
    </row>
    <row r="94" spans="1:7" outlineLevel="1" x14ac:dyDescent="0.25">
      <c r="A94" s="151" t="s">
        <v>667</v>
      </c>
      <c r="B94" s="168" t="s">
        <v>162</v>
      </c>
      <c r="C94" s="186"/>
      <c r="D94" s="186"/>
      <c r="E94" s="186"/>
      <c r="F94" s="186"/>
      <c r="G94" s="151"/>
    </row>
    <row r="95" spans="1:7" outlineLevel="1" x14ac:dyDescent="0.25">
      <c r="A95" s="151" t="s">
        <v>668</v>
      </c>
      <c r="B95" s="168" t="s">
        <v>162</v>
      </c>
      <c r="C95" s="186"/>
      <c r="D95" s="186"/>
      <c r="E95" s="186"/>
      <c r="F95" s="186"/>
      <c r="G95" s="151"/>
    </row>
    <row r="96" spans="1:7" outlineLevel="1" x14ac:dyDescent="0.25">
      <c r="A96" s="151" t="s">
        <v>669</v>
      </c>
      <c r="B96" s="168" t="s">
        <v>162</v>
      </c>
      <c r="C96" s="186"/>
      <c r="D96" s="186"/>
      <c r="E96" s="186"/>
      <c r="F96" s="186"/>
      <c r="G96" s="151"/>
    </row>
    <row r="97" spans="1:7" outlineLevel="1" x14ac:dyDescent="0.25">
      <c r="A97" s="151" t="s">
        <v>670</v>
      </c>
      <c r="B97" s="168" t="s">
        <v>162</v>
      </c>
      <c r="C97" s="186"/>
      <c r="D97" s="186"/>
      <c r="E97" s="186"/>
      <c r="F97" s="186"/>
      <c r="G97" s="151"/>
    </row>
    <row r="98" spans="1:7" ht="15" customHeight="1" x14ac:dyDescent="0.25">
      <c r="A98" s="162"/>
      <c r="B98" s="203" t="s">
        <v>1777</v>
      </c>
      <c r="C98" s="162" t="s">
        <v>578</v>
      </c>
      <c r="D98" s="162" t="s">
        <v>579</v>
      </c>
      <c r="E98" s="169"/>
      <c r="F98" s="164" t="s">
        <v>544</v>
      </c>
      <c r="G98" s="164"/>
    </row>
    <row r="99" spans="1:7" x14ac:dyDescent="0.25">
      <c r="A99" s="151" t="s">
        <v>671</v>
      </c>
      <c r="B99" s="172" t="s">
        <v>1790</v>
      </c>
      <c r="C99" s="186">
        <v>0.27684974495573123</v>
      </c>
      <c r="D99" s="186" t="s">
        <v>94</v>
      </c>
      <c r="E99" s="186"/>
      <c r="F99" s="186" t="s">
        <v>94</v>
      </c>
      <c r="G99" s="151"/>
    </row>
    <row r="100" spans="1:7" x14ac:dyDescent="0.25">
      <c r="A100" s="151" t="s">
        <v>673</v>
      </c>
      <c r="B100" s="172" t="s">
        <v>1791</v>
      </c>
      <c r="C100" s="186">
        <v>0.22737762727949185</v>
      </c>
      <c r="D100" s="186" t="s">
        <v>94</v>
      </c>
      <c r="E100" s="186"/>
      <c r="F100" s="186" t="s">
        <v>94</v>
      </c>
      <c r="G100" s="151"/>
    </row>
    <row r="101" spans="1:7" x14ac:dyDescent="0.25">
      <c r="A101" s="151" t="s">
        <v>674</v>
      </c>
      <c r="B101" s="172" t="s">
        <v>1792</v>
      </c>
      <c r="C101" s="186">
        <v>0.32425670502216136</v>
      </c>
      <c r="D101" s="186" t="s">
        <v>94</v>
      </c>
      <c r="E101" s="186"/>
      <c r="F101" s="186" t="s">
        <v>94</v>
      </c>
      <c r="G101" s="151"/>
    </row>
    <row r="102" spans="1:7" x14ac:dyDescent="0.25">
      <c r="A102" s="151" t="s">
        <v>675</v>
      </c>
      <c r="B102" s="172" t="s">
        <v>1793</v>
      </c>
      <c r="C102" s="186">
        <v>8.1614166010633135E-2</v>
      </c>
      <c r="D102" s="186" t="s">
        <v>94</v>
      </c>
      <c r="E102" s="186"/>
      <c r="F102" s="186" t="s">
        <v>94</v>
      </c>
      <c r="G102" s="151"/>
    </row>
    <row r="103" spans="1:7" x14ac:dyDescent="0.25">
      <c r="A103" s="151" t="s">
        <v>676</v>
      </c>
      <c r="B103" s="172" t="s">
        <v>1794</v>
      </c>
      <c r="C103" s="186">
        <v>4.4948182337779981E-2</v>
      </c>
      <c r="D103" s="186" t="s">
        <v>94</v>
      </c>
      <c r="E103" s="186"/>
      <c r="F103" s="186" t="s">
        <v>94</v>
      </c>
      <c r="G103" s="151"/>
    </row>
    <row r="104" spans="1:7" x14ac:dyDescent="0.25">
      <c r="A104" s="151" t="s">
        <v>677</v>
      </c>
      <c r="B104" s="172" t="s">
        <v>1795</v>
      </c>
      <c r="C104" s="186">
        <v>2.0446677954038112E-2</v>
      </c>
      <c r="D104" s="186" t="s">
        <v>94</v>
      </c>
      <c r="E104" s="186"/>
      <c r="F104" s="186" t="s">
        <v>94</v>
      </c>
      <c r="G104" s="151"/>
    </row>
    <row r="105" spans="1:7" x14ac:dyDescent="0.25">
      <c r="A105" s="151" t="s">
        <v>678</v>
      </c>
      <c r="B105" s="172" t="s">
        <v>1796</v>
      </c>
      <c r="C105" s="186">
        <v>2.450689644016435E-2</v>
      </c>
      <c r="D105" s="186" t="s">
        <v>94</v>
      </c>
      <c r="E105" s="186"/>
      <c r="F105" s="186" t="s">
        <v>94</v>
      </c>
      <c r="G105" s="151"/>
    </row>
    <row r="106" spans="1:7" x14ac:dyDescent="0.25">
      <c r="A106" s="151" t="s">
        <v>679</v>
      </c>
      <c r="B106" s="172" t="s">
        <v>672</v>
      </c>
      <c r="C106" s="186" t="s">
        <v>94</v>
      </c>
      <c r="D106" s="186" t="s">
        <v>94</v>
      </c>
      <c r="E106" s="186"/>
      <c r="F106" s="186" t="s">
        <v>94</v>
      </c>
      <c r="G106" s="151"/>
    </row>
    <row r="107" spans="1:7" x14ac:dyDescent="0.25">
      <c r="A107" s="151" t="s">
        <v>680</v>
      </c>
      <c r="B107" s="172" t="s">
        <v>672</v>
      </c>
      <c r="C107" s="186" t="s">
        <v>94</v>
      </c>
      <c r="D107" s="186" t="s">
        <v>94</v>
      </c>
      <c r="E107" s="186"/>
      <c r="F107" s="186" t="s">
        <v>94</v>
      </c>
      <c r="G107" s="151"/>
    </row>
    <row r="108" spans="1:7" x14ac:dyDescent="0.25">
      <c r="A108" s="151" t="s">
        <v>681</v>
      </c>
      <c r="B108" s="172" t="s">
        <v>672</v>
      </c>
      <c r="C108" s="186" t="s">
        <v>94</v>
      </c>
      <c r="D108" s="186" t="s">
        <v>94</v>
      </c>
      <c r="E108" s="186"/>
      <c r="F108" s="186" t="s">
        <v>94</v>
      </c>
      <c r="G108" s="151"/>
    </row>
    <row r="109" spans="1:7" x14ac:dyDescent="0.25">
      <c r="A109" s="151" t="s">
        <v>682</v>
      </c>
      <c r="B109" s="172" t="s">
        <v>672</v>
      </c>
      <c r="C109" s="186" t="s">
        <v>94</v>
      </c>
      <c r="D109" s="186" t="s">
        <v>94</v>
      </c>
      <c r="E109" s="186"/>
      <c r="F109" s="186" t="s">
        <v>94</v>
      </c>
      <c r="G109" s="151"/>
    </row>
    <row r="110" spans="1:7" x14ac:dyDescent="0.25">
      <c r="A110" s="151" t="s">
        <v>683</v>
      </c>
      <c r="B110" s="172" t="s">
        <v>672</v>
      </c>
      <c r="C110" s="186" t="s">
        <v>94</v>
      </c>
      <c r="D110" s="186" t="s">
        <v>94</v>
      </c>
      <c r="E110" s="186"/>
      <c r="F110" s="186" t="s">
        <v>94</v>
      </c>
      <c r="G110" s="151"/>
    </row>
    <row r="111" spans="1:7" x14ac:dyDescent="0.25">
      <c r="A111" s="151" t="s">
        <v>684</v>
      </c>
      <c r="B111" s="172" t="s">
        <v>672</v>
      </c>
      <c r="C111" s="186" t="s">
        <v>94</v>
      </c>
      <c r="D111" s="186" t="s">
        <v>94</v>
      </c>
      <c r="E111" s="186"/>
      <c r="F111" s="186" t="s">
        <v>94</v>
      </c>
      <c r="G111" s="151"/>
    </row>
    <row r="112" spans="1:7" x14ac:dyDescent="0.25">
      <c r="A112" s="151" t="s">
        <v>685</v>
      </c>
      <c r="B112" s="172" t="s">
        <v>672</v>
      </c>
      <c r="C112" s="186" t="s">
        <v>94</v>
      </c>
      <c r="D112" s="186" t="s">
        <v>94</v>
      </c>
      <c r="E112" s="186"/>
      <c r="F112" s="186" t="s">
        <v>94</v>
      </c>
      <c r="G112" s="151"/>
    </row>
    <row r="113" spans="1:7" x14ac:dyDescent="0.25">
      <c r="A113" s="151" t="s">
        <v>686</v>
      </c>
      <c r="B113" s="172" t="s">
        <v>672</v>
      </c>
      <c r="C113" s="186" t="s">
        <v>94</v>
      </c>
      <c r="D113" s="186" t="s">
        <v>94</v>
      </c>
      <c r="E113" s="186"/>
      <c r="F113" s="186" t="s">
        <v>94</v>
      </c>
      <c r="G113" s="151"/>
    </row>
    <row r="114" spans="1:7" x14ac:dyDescent="0.25">
      <c r="A114" s="151" t="s">
        <v>687</v>
      </c>
      <c r="B114" s="172" t="s">
        <v>672</v>
      </c>
      <c r="C114" s="186" t="s">
        <v>94</v>
      </c>
      <c r="D114" s="186" t="s">
        <v>94</v>
      </c>
      <c r="E114" s="186"/>
      <c r="F114" s="186" t="s">
        <v>94</v>
      </c>
      <c r="G114" s="151"/>
    </row>
    <row r="115" spans="1:7" x14ac:dyDescent="0.25">
      <c r="A115" s="151" t="s">
        <v>688</v>
      </c>
      <c r="B115" s="172" t="s">
        <v>672</v>
      </c>
      <c r="C115" s="186" t="s">
        <v>94</v>
      </c>
      <c r="D115" s="186" t="s">
        <v>94</v>
      </c>
      <c r="E115" s="186"/>
      <c r="F115" s="186" t="s">
        <v>94</v>
      </c>
      <c r="G115" s="151"/>
    </row>
    <row r="116" spans="1:7" x14ac:dyDescent="0.25">
      <c r="A116" s="151" t="s">
        <v>689</v>
      </c>
      <c r="B116" s="172" t="s">
        <v>672</v>
      </c>
      <c r="C116" s="186" t="s">
        <v>94</v>
      </c>
      <c r="D116" s="186" t="s">
        <v>94</v>
      </c>
      <c r="E116" s="186"/>
      <c r="F116" s="186" t="s">
        <v>94</v>
      </c>
      <c r="G116" s="151"/>
    </row>
    <row r="117" spans="1:7" x14ac:dyDescent="0.25">
      <c r="A117" s="151" t="s">
        <v>690</v>
      </c>
      <c r="B117" s="172" t="s">
        <v>672</v>
      </c>
      <c r="C117" s="186" t="s">
        <v>94</v>
      </c>
      <c r="D117" s="186" t="s">
        <v>94</v>
      </c>
      <c r="E117" s="186"/>
      <c r="F117" s="186" t="s">
        <v>94</v>
      </c>
      <c r="G117" s="151"/>
    </row>
    <row r="118" spans="1:7" x14ac:dyDescent="0.25">
      <c r="A118" s="151" t="s">
        <v>691</v>
      </c>
      <c r="B118" s="172" t="s">
        <v>672</v>
      </c>
      <c r="C118" s="186" t="s">
        <v>94</v>
      </c>
      <c r="D118" s="186" t="s">
        <v>94</v>
      </c>
      <c r="E118" s="186"/>
      <c r="F118" s="186" t="s">
        <v>94</v>
      </c>
      <c r="G118" s="151"/>
    </row>
    <row r="119" spans="1:7" x14ac:dyDescent="0.25">
      <c r="A119" s="151" t="s">
        <v>692</v>
      </c>
      <c r="B119" s="172" t="s">
        <v>672</v>
      </c>
      <c r="C119" s="186" t="s">
        <v>94</v>
      </c>
      <c r="D119" s="186" t="s">
        <v>94</v>
      </c>
      <c r="E119" s="186"/>
      <c r="F119" s="186" t="s">
        <v>94</v>
      </c>
      <c r="G119" s="151"/>
    </row>
    <row r="120" spans="1:7" x14ac:dyDescent="0.25">
      <c r="A120" s="151" t="s">
        <v>693</v>
      </c>
      <c r="B120" s="172" t="s">
        <v>672</v>
      </c>
      <c r="C120" s="186" t="s">
        <v>94</v>
      </c>
      <c r="D120" s="186" t="s">
        <v>94</v>
      </c>
      <c r="E120" s="186"/>
      <c r="F120" s="186" t="s">
        <v>94</v>
      </c>
      <c r="G120" s="151"/>
    </row>
    <row r="121" spans="1:7" x14ac:dyDescent="0.25">
      <c r="A121" s="151" t="s">
        <v>694</v>
      </c>
      <c r="B121" s="172" t="s">
        <v>672</v>
      </c>
      <c r="C121" s="186" t="s">
        <v>94</v>
      </c>
      <c r="D121" s="186" t="s">
        <v>94</v>
      </c>
      <c r="E121" s="186"/>
      <c r="F121" s="186" t="s">
        <v>94</v>
      </c>
      <c r="G121" s="151"/>
    </row>
    <row r="122" spans="1:7" x14ac:dyDescent="0.25">
      <c r="A122" s="151" t="s">
        <v>695</v>
      </c>
      <c r="B122" s="172" t="s">
        <v>672</v>
      </c>
      <c r="C122" s="186" t="s">
        <v>94</v>
      </c>
      <c r="D122" s="186" t="s">
        <v>94</v>
      </c>
      <c r="E122" s="186"/>
      <c r="F122" s="186" t="s">
        <v>94</v>
      </c>
      <c r="G122" s="151"/>
    </row>
    <row r="123" spans="1:7" x14ac:dyDescent="0.25">
      <c r="A123" s="151" t="s">
        <v>696</v>
      </c>
      <c r="B123" s="172" t="s">
        <v>672</v>
      </c>
      <c r="C123" s="186" t="s">
        <v>94</v>
      </c>
      <c r="D123" s="186" t="s">
        <v>94</v>
      </c>
      <c r="E123" s="186"/>
      <c r="F123" s="186" t="s">
        <v>94</v>
      </c>
      <c r="G123" s="151"/>
    </row>
    <row r="124" spans="1:7" x14ac:dyDescent="0.25">
      <c r="A124" s="151" t="s">
        <v>697</v>
      </c>
      <c r="B124" s="172" t="s">
        <v>672</v>
      </c>
      <c r="C124" s="186" t="s">
        <v>94</v>
      </c>
      <c r="D124" s="186" t="s">
        <v>94</v>
      </c>
      <c r="E124" s="186"/>
      <c r="F124" s="186" t="s">
        <v>94</v>
      </c>
      <c r="G124" s="151"/>
    </row>
    <row r="125" spans="1:7" x14ac:dyDescent="0.25">
      <c r="A125" s="151" t="s">
        <v>698</v>
      </c>
      <c r="B125" s="172" t="s">
        <v>672</v>
      </c>
      <c r="C125" s="186" t="s">
        <v>94</v>
      </c>
      <c r="D125" s="186" t="s">
        <v>94</v>
      </c>
      <c r="E125" s="186"/>
      <c r="F125" s="186" t="s">
        <v>94</v>
      </c>
      <c r="G125" s="151"/>
    </row>
    <row r="126" spans="1:7" x14ac:dyDescent="0.25">
      <c r="A126" s="151" t="s">
        <v>699</v>
      </c>
      <c r="B126" s="172" t="s">
        <v>672</v>
      </c>
      <c r="C126" s="186" t="s">
        <v>94</v>
      </c>
      <c r="D126" s="186" t="s">
        <v>94</v>
      </c>
      <c r="E126" s="186"/>
      <c r="F126" s="186" t="s">
        <v>94</v>
      </c>
      <c r="G126" s="151"/>
    </row>
    <row r="127" spans="1:7" x14ac:dyDescent="0.25">
      <c r="A127" s="151" t="s">
        <v>700</v>
      </c>
      <c r="B127" s="172" t="s">
        <v>672</v>
      </c>
      <c r="C127" s="186" t="s">
        <v>94</v>
      </c>
      <c r="D127" s="186" t="s">
        <v>94</v>
      </c>
      <c r="E127" s="186"/>
      <c r="F127" s="186" t="s">
        <v>94</v>
      </c>
      <c r="G127" s="151"/>
    </row>
    <row r="128" spans="1:7" x14ac:dyDescent="0.25">
      <c r="A128" s="151" t="s">
        <v>701</v>
      </c>
      <c r="B128" s="172" t="s">
        <v>672</v>
      </c>
      <c r="C128" s="186" t="s">
        <v>94</v>
      </c>
      <c r="D128" s="186" t="s">
        <v>94</v>
      </c>
      <c r="E128" s="186"/>
      <c r="F128" s="186" t="s">
        <v>94</v>
      </c>
      <c r="G128" s="151"/>
    </row>
    <row r="129" spans="1:7" x14ac:dyDescent="0.25">
      <c r="A129" s="151" t="s">
        <v>702</v>
      </c>
      <c r="B129" s="172" t="s">
        <v>672</v>
      </c>
      <c r="C129" s="186" t="s">
        <v>94</v>
      </c>
      <c r="D129" s="186" t="s">
        <v>94</v>
      </c>
      <c r="E129" s="186"/>
      <c r="F129" s="186" t="s">
        <v>94</v>
      </c>
      <c r="G129" s="151"/>
    </row>
    <row r="130" spans="1:7" x14ac:dyDescent="0.25">
      <c r="A130" s="151" t="s">
        <v>1739</v>
      </c>
      <c r="B130" s="172" t="s">
        <v>672</v>
      </c>
      <c r="C130" s="186" t="s">
        <v>94</v>
      </c>
      <c r="D130" s="186" t="s">
        <v>94</v>
      </c>
      <c r="E130" s="186"/>
      <c r="F130" s="186" t="s">
        <v>94</v>
      </c>
      <c r="G130" s="151"/>
    </row>
    <row r="131" spans="1:7" x14ac:dyDescent="0.25">
      <c r="A131" s="151" t="s">
        <v>1740</v>
      </c>
      <c r="B131" s="172" t="s">
        <v>672</v>
      </c>
      <c r="C131" s="186" t="s">
        <v>94</v>
      </c>
      <c r="D131" s="186" t="s">
        <v>94</v>
      </c>
      <c r="E131" s="186"/>
      <c r="F131" s="186" t="s">
        <v>94</v>
      </c>
      <c r="G131" s="151"/>
    </row>
    <row r="132" spans="1:7" x14ac:dyDescent="0.25">
      <c r="A132" s="151" t="s">
        <v>1741</v>
      </c>
      <c r="B132" s="172" t="s">
        <v>672</v>
      </c>
      <c r="C132" s="186" t="s">
        <v>94</v>
      </c>
      <c r="D132" s="186" t="s">
        <v>94</v>
      </c>
      <c r="E132" s="186"/>
      <c r="F132" s="186" t="s">
        <v>94</v>
      </c>
      <c r="G132" s="151"/>
    </row>
    <row r="133" spans="1:7" x14ac:dyDescent="0.25">
      <c r="A133" s="151" t="s">
        <v>1742</v>
      </c>
      <c r="B133" s="172" t="s">
        <v>672</v>
      </c>
      <c r="C133" s="186" t="s">
        <v>94</v>
      </c>
      <c r="D133" s="186" t="s">
        <v>94</v>
      </c>
      <c r="E133" s="186"/>
      <c r="F133" s="186" t="s">
        <v>94</v>
      </c>
      <c r="G133" s="151"/>
    </row>
    <row r="134" spans="1:7" x14ac:dyDescent="0.25">
      <c r="A134" s="151" t="s">
        <v>1743</v>
      </c>
      <c r="B134" s="172" t="s">
        <v>672</v>
      </c>
      <c r="C134" s="186" t="s">
        <v>94</v>
      </c>
      <c r="D134" s="186" t="s">
        <v>94</v>
      </c>
      <c r="E134" s="186"/>
      <c r="F134" s="186" t="s">
        <v>94</v>
      </c>
      <c r="G134" s="151"/>
    </row>
    <row r="135" spans="1:7" x14ac:dyDescent="0.25">
      <c r="A135" s="151" t="s">
        <v>1744</v>
      </c>
      <c r="B135" s="172" t="s">
        <v>672</v>
      </c>
      <c r="C135" s="186" t="s">
        <v>94</v>
      </c>
      <c r="D135" s="186" t="s">
        <v>94</v>
      </c>
      <c r="E135" s="186"/>
      <c r="F135" s="186" t="s">
        <v>94</v>
      </c>
      <c r="G135" s="151"/>
    </row>
    <row r="136" spans="1:7" x14ac:dyDescent="0.25">
      <c r="A136" s="151" t="s">
        <v>1745</v>
      </c>
      <c r="B136" s="172" t="s">
        <v>672</v>
      </c>
      <c r="C136" s="186" t="s">
        <v>94</v>
      </c>
      <c r="D136" s="186" t="s">
        <v>94</v>
      </c>
      <c r="E136" s="186"/>
      <c r="F136" s="186" t="s">
        <v>94</v>
      </c>
      <c r="G136" s="151"/>
    </row>
    <row r="137" spans="1:7" x14ac:dyDescent="0.25">
      <c r="A137" s="151" t="s">
        <v>1746</v>
      </c>
      <c r="B137" s="172" t="s">
        <v>672</v>
      </c>
      <c r="C137" s="186" t="s">
        <v>94</v>
      </c>
      <c r="D137" s="186" t="s">
        <v>94</v>
      </c>
      <c r="E137" s="186"/>
      <c r="F137" s="186" t="s">
        <v>94</v>
      </c>
      <c r="G137" s="151"/>
    </row>
    <row r="138" spans="1:7" x14ac:dyDescent="0.25">
      <c r="A138" s="151" t="s">
        <v>1747</v>
      </c>
      <c r="B138" s="172" t="s">
        <v>672</v>
      </c>
      <c r="C138" s="186" t="s">
        <v>94</v>
      </c>
      <c r="D138" s="186" t="s">
        <v>94</v>
      </c>
      <c r="E138" s="186"/>
      <c r="F138" s="186" t="s">
        <v>94</v>
      </c>
      <c r="G138" s="151"/>
    </row>
    <row r="139" spans="1:7" x14ac:dyDescent="0.25">
      <c r="A139" s="151" t="s">
        <v>1748</v>
      </c>
      <c r="B139" s="172" t="s">
        <v>672</v>
      </c>
      <c r="C139" s="186" t="s">
        <v>94</v>
      </c>
      <c r="D139" s="186" t="s">
        <v>94</v>
      </c>
      <c r="E139" s="186"/>
      <c r="F139" s="186" t="s">
        <v>94</v>
      </c>
      <c r="G139" s="151"/>
    </row>
    <row r="140" spans="1:7" x14ac:dyDescent="0.25">
      <c r="A140" s="151" t="s">
        <v>1749</v>
      </c>
      <c r="B140" s="172" t="s">
        <v>672</v>
      </c>
      <c r="C140" s="186" t="s">
        <v>94</v>
      </c>
      <c r="D140" s="186" t="s">
        <v>94</v>
      </c>
      <c r="E140" s="186"/>
      <c r="F140" s="186" t="s">
        <v>94</v>
      </c>
      <c r="G140" s="151"/>
    </row>
    <row r="141" spans="1:7" x14ac:dyDescent="0.25">
      <c r="A141" s="151" t="s">
        <v>1750</v>
      </c>
      <c r="B141" s="172" t="s">
        <v>672</v>
      </c>
      <c r="C141" s="186" t="s">
        <v>94</v>
      </c>
      <c r="D141" s="186" t="s">
        <v>94</v>
      </c>
      <c r="E141" s="186"/>
      <c r="F141" s="186" t="s">
        <v>94</v>
      </c>
      <c r="G141" s="151"/>
    </row>
    <row r="142" spans="1:7" x14ac:dyDescent="0.25">
      <c r="A142" s="151" t="s">
        <v>1751</v>
      </c>
      <c r="B142" s="172" t="s">
        <v>672</v>
      </c>
      <c r="C142" s="186" t="s">
        <v>94</v>
      </c>
      <c r="D142" s="186" t="s">
        <v>94</v>
      </c>
      <c r="E142" s="186"/>
      <c r="F142" s="186" t="s">
        <v>94</v>
      </c>
      <c r="G142" s="151"/>
    </row>
    <row r="143" spans="1:7" x14ac:dyDescent="0.25">
      <c r="A143" s="151" t="s">
        <v>1752</v>
      </c>
      <c r="B143" s="172" t="s">
        <v>672</v>
      </c>
      <c r="C143" s="186" t="s">
        <v>94</v>
      </c>
      <c r="D143" s="186" t="s">
        <v>94</v>
      </c>
      <c r="E143" s="186"/>
      <c r="F143" s="186" t="s">
        <v>94</v>
      </c>
      <c r="G143" s="151"/>
    </row>
    <row r="144" spans="1:7" x14ac:dyDescent="0.25">
      <c r="A144" s="151" t="s">
        <v>1753</v>
      </c>
      <c r="B144" s="172" t="s">
        <v>672</v>
      </c>
      <c r="C144" s="186" t="s">
        <v>94</v>
      </c>
      <c r="D144" s="186" t="s">
        <v>94</v>
      </c>
      <c r="E144" s="186"/>
      <c r="F144" s="186" t="s">
        <v>94</v>
      </c>
      <c r="G144" s="151"/>
    </row>
    <row r="145" spans="1:7" x14ac:dyDescent="0.25">
      <c r="A145" s="151" t="s">
        <v>1754</v>
      </c>
      <c r="B145" s="172" t="s">
        <v>672</v>
      </c>
      <c r="C145" s="186" t="s">
        <v>94</v>
      </c>
      <c r="D145" s="186" t="s">
        <v>94</v>
      </c>
      <c r="E145" s="186"/>
      <c r="F145" s="186" t="s">
        <v>94</v>
      </c>
      <c r="G145" s="151"/>
    </row>
    <row r="146" spans="1:7" x14ac:dyDescent="0.25">
      <c r="A146" s="151" t="s">
        <v>1755</v>
      </c>
      <c r="B146" s="172" t="s">
        <v>672</v>
      </c>
      <c r="C146" s="186" t="s">
        <v>94</v>
      </c>
      <c r="D146" s="186" t="s">
        <v>94</v>
      </c>
      <c r="E146" s="186"/>
      <c r="F146" s="186" t="s">
        <v>94</v>
      </c>
      <c r="G146" s="151"/>
    </row>
    <row r="147" spans="1:7" x14ac:dyDescent="0.25">
      <c r="A147" s="151" t="s">
        <v>1756</v>
      </c>
      <c r="B147" s="172" t="s">
        <v>672</v>
      </c>
      <c r="C147" s="186" t="s">
        <v>94</v>
      </c>
      <c r="D147" s="186" t="s">
        <v>94</v>
      </c>
      <c r="E147" s="186"/>
      <c r="F147" s="186" t="s">
        <v>94</v>
      </c>
      <c r="G147" s="151"/>
    </row>
    <row r="148" spans="1:7" x14ac:dyDescent="0.25">
      <c r="A148" s="151" t="s">
        <v>1757</v>
      </c>
      <c r="B148" s="172" t="s">
        <v>672</v>
      </c>
      <c r="C148" s="186" t="s">
        <v>94</v>
      </c>
      <c r="D148" s="186" t="s">
        <v>94</v>
      </c>
      <c r="E148" s="186"/>
      <c r="F148" s="186" t="s">
        <v>94</v>
      </c>
      <c r="G148" s="151"/>
    </row>
    <row r="149" spans="1:7" ht="15" customHeight="1" x14ac:dyDescent="0.25">
      <c r="A149" s="162"/>
      <c r="B149" s="163" t="s">
        <v>703</v>
      </c>
      <c r="C149" s="162" t="s">
        <v>578</v>
      </c>
      <c r="D149" s="162" t="s">
        <v>579</v>
      </c>
      <c r="E149" s="169"/>
      <c r="F149" s="164" t="s">
        <v>544</v>
      </c>
      <c r="G149" s="164"/>
    </row>
    <row r="150" spans="1:7" x14ac:dyDescent="0.25">
      <c r="A150" s="151" t="s">
        <v>704</v>
      </c>
      <c r="B150" s="151" t="s">
        <v>705</v>
      </c>
      <c r="C150" s="186">
        <v>9.7596221246859126E-4</v>
      </c>
      <c r="D150" s="186" t="s">
        <v>94</v>
      </c>
      <c r="E150" s="187"/>
      <c r="F150" s="186" t="s">
        <v>94</v>
      </c>
    </row>
    <row r="151" spans="1:7" x14ac:dyDescent="0.25">
      <c r="A151" s="151" t="s">
        <v>706</v>
      </c>
      <c r="B151" s="151" t="s">
        <v>707</v>
      </c>
      <c r="C151" s="186">
        <v>0.99902403778753146</v>
      </c>
      <c r="D151" s="186" t="s">
        <v>94</v>
      </c>
      <c r="E151" s="187"/>
      <c r="F151" s="186" t="s">
        <v>94</v>
      </c>
    </row>
    <row r="152" spans="1:7" x14ac:dyDescent="0.25">
      <c r="A152" s="151" t="s">
        <v>708</v>
      </c>
      <c r="B152" s="151" t="s">
        <v>158</v>
      </c>
      <c r="C152" s="186">
        <v>0</v>
      </c>
      <c r="D152" s="186" t="s">
        <v>94</v>
      </c>
      <c r="E152" s="187"/>
      <c r="F152" s="186" t="s">
        <v>94</v>
      </c>
    </row>
    <row r="153" spans="1:7" outlineLevel="1" x14ac:dyDescent="0.25">
      <c r="A153" s="151" t="s">
        <v>709</v>
      </c>
      <c r="C153" s="186"/>
      <c r="D153" s="186"/>
      <c r="E153" s="187"/>
      <c r="F153" s="186"/>
    </row>
    <row r="154" spans="1:7" outlineLevel="1" x14ac:dyDescent="0.25">
      <c r="A154" s="151" t="s">
        <v>710</v>
      </c>
      <c r="C154" s="186"/>
      <c r="D154" s="186"/>
      <c r="E154" s="187"/>
      <c r="F154" s="186"/>
    </row>
    <row r="155" spans="1:7" outlineLevel="1" x14ac:dyDescent="0.25">
      <c r="A155" s="151" t="s">
        <v>711</v>
      </c>
      <c r="C155" s="186"/>
      <c r="D155" s="186"/>
      <c r="E155" s="187"/>
      <c r="F155" s="186"/>
    </row>
    <row r="156" spans="1:7" outlineLevel="1" x14ac:dyDescent="0.25">
      <c r="A156" s="151" t="s">
        <v>712</v>
      </c>
      <c r="C156" s="186"/>
      <c r="D156" s="186"/>
      <c r="E156" s="187"/>
      <c r="F156" s="186"/>
    </row>
    <row r="157" spans="1:7" outlineLevel="1" x14ac:dyDescent="0.25">
      <c r="A157" s="151" t="s">
        <v>713</v>
      </c>
      <c r="C157" s="186"/>
      <c r="D157" s="186"/>
      <c r="E157" s="187"/>
      <c r="F157" s="186"/>
    </row>
    <row r="158" spans="1:7" outlineLevel="1" x14ac:dyDescent="0.25">
      <c r="A158" s="151" t="s">
        <v>714</v>
      </c>
      <c r="C158" s="186"/>
      <c r="D158" s="186"/>
      <c r="E158" s="187"/>
      <c r="F158" s="186"/>
    </row>
    <row r="159" spans="1:7" ht="15" customHeight="1" x14ac:dyDescent="0.25">
      <c r="A159" s="162"/>
      <c r="B159" s="163" t="s">
        <v>715</v>
      </c>
      <c r="C159" s="162" t="s">
        <v>578</v>
      </c>
      <c r="D159" s="162" t="s">
        <v>579</v>
      </c>
      <c r="E159" s="169"/>
      <c r="F159" s="164" t="s">
        <v>544</v>
      </c>
      <c r="G159" s="164"/>
    </row>
    <row r="160" spans="1:7" x14ac:dyDescent="0.25">
      <c r="A160" s="151" t="s">
        <v>716</v>
      </c>
      <c r="B160" s="151" t="s">
        <v>717</v>
      </c>
      <c r="C160" s="186">
        <v>0</v>
      </c>
      <c r="D160" s="186" t="s">
        <v>94</v>
      </c>
      <c r="E160" s="187"/>
      <c r="F160" s="186" t="s">
        <v>94</v>
      </c>
    </row>
    <row r="161" spans="1:7" x14ac:dyDescent="0.25">
      <c r="A161" s="151" t="s">
        <v>718</v>
      </c>
      <c r="B161" s="151" t="s">
        <v>719</v>
      </c>
      <c r="C161" s="211">
        <v>1</v>
      </c>
      <c r="D161" s="186" t="s">
        <v>94</v>
      </c>
      <c r="E161" s="187"/>
      <c r="F161" s="186" t="s">
        <v>94</v>
      </c>
    </row>
    <row r="162" spans="1:7" x14ac:dyDescent="0.25">
      <c r="A162" s="151" t="s">
        <v>720</v>
      </c>
      <c r="B162" s="151" t="s">
        <v>158</v>
      </c>
      <c r="C162" s="186">
        <v>0</v>
      </c>
      <c r="D162" s="186" t="s">
        <v>94</v>
      </c>
      <c r="E162" s="187"/>
      <c r="F162" s="186" t="s">
        <v>94</v>
      </c>
    </row>
    <row r="163" spans="1:7" outlineLevel="1" x14ac:dyDescent="0.25">
      <c r="A163" s="151" t="s">
        <v>721</v>
      </c>
      <c r="E163" s="146"/>
    </row>
    <row r="164" spans="1:7" outlineLevel="1" x14ac:dyDescent="0.25">
      <c r="A164" s="151" t="s">
        <v>722</v>
      </c>
      <c r="E164" s="146"/>
    </row>
    <row r="165" spans="1:7" outlineLevel="1" x14ac:dyDescent="0.25">
      <c r="A165" s="151" t="s">
        <v>723</v>
      </c>
      <c r="E165" s="146"/>
    </row>
    <row r="166" spans="1:7" outlineLevel="1" x14ac:dyDescent="0.25">
      <c r="A166" s="151" t="s">
        <v>724</v>
      </c>
      <c r="E166" s="146"/>
    </row>
    <row r="167" spans="1:7" outlineLevel="1" x14ac:dyDescent="0.25">
      <c r="A167" s="151" t="s">
        <v>725</v>
      </c>
      <c r="E167" s="146"/>
    </row>
    <row r="168" spans="1:7" outlineLevel="1" x14ac:dyDescent="0.25">
      <c r="A168" s="151" t="s">
        <v>726</v>
      </c>
      <c r="E168" s="146"/>
    </row>
    <row r="169" spans="1:7" ht="15" customHeight="1" x14ac:dyDescent="0.25">
      <c r="A169" s="162"/>
      <c r="B169" s="163" t="s">
        <v>727</v>
      </c>
      <c r="C169" s="162" t="s">
        <v>578</v>
      </c>
      <c r="D169" s="162" t="s">
        <v>579</v>
      </c>
      <c r="E169" s="169"/>
      <c r="F169" s="164" t="s">
        <v>544</v>
      </c>
      <c r="G169" s="164"/>
    </row>
    <row r="170" spans="1:7" x14ac:dyDescent="0.25">
      <c r="A170" s="151" t="s">
        <v>728</v>
      </c>
      <c r="B170" s="173" t="s">
        <v>729</v>
      </c>
      <c r="C170" s="186">
        <v>0</v>
      </c>
      <c r="D170" s="186" t="s">
        <v>94</v>
      </c>
      <c r="E170" s="187"/>
      <c r="F170" s="186" t="s">
        <v>94</v>
      </c>
    </row>
    <row r="171" spans="1:7" x14ac:dyDescent="0.25">
      <c r="A171" s="151" t="s">
        <v>730</v>
      </c>
      <c r="B171" s="173" t="s">
        <v>731</v>
      </c>
      <c r="C171" s="186">
        <v>0</v>
      </c>
      <c r="D171" s="186" t="s">
        <v>94</v>
      </c>
      <c r="E171" s="187"/>
      <c r="F171" s="186" t="s">
        <v>94</v>
      </c>
    </row>
    <row r="172" spans="1:7" x14ac:dyDescent="0.25">
      <c r="A172" s="151" t="s">
        <v>732</v>
      </c>
      <c r="B172" s="173" t="s">
        <v>733</v>
      </c>
      <c r="C172" s="186">
        <v>0</v>
      </c>
      <c r="D172" s="186" t="s">
        <v>94</v>
      </c>
      <c r="E172" s="186"/>
      <c r="F172" s="186" t="s">
        <v>94</v>
      </c>
    </row>
    <row r="173" spans="1:7" x14ac:dyDescent="0.25">
      <c r="A173" s="151" t="s">
        <v>734</v>
      </c>
      <c r="B173" s="173" t="s">
        <v>735</v>
      </c>
      <c r="C173" s="186">
        <v>1.1223818584493186E-3</v>
      </c>
      <c r="D173" s="186" t="s">
        <v>94</v>
      </c>
      <c r="E173" s="186"/>
      <c r="F173" s="186" t="s">
        <v>94</v>
      </c>
    </row>
    <row r="174" spans="1:7" x14ac:dyDescent="0.25">
      <c r="A174" s="151" t="s">
        <v>736</v>
      </c>
      <c r="B174" s="173" t="s">
        <v>737</v>
      </c>
      <c r="C174" s="186">
        <v>0.99887761814155063</v>
      </c>
      <c r="D174" s="186" t="s">
        <v>94</v>
      </c>
      <c r="E174" s="186"/>
      <c r="F174" s="186" t="s">
        <v>94</v>
      </c>
    </row>
    <row r="175" spans="1:7" outlineLevel="1" x14ac:dyDescent="0.25">
      <c r="A175" s="151" t="s">
        <v>738</v>
      </c>
      <c r="B175" s="170"/>
      <c r="C175" s="186"/>
      <c r="D175" s="186"/>
      <c r="E175" s="186"/>
      <c r="F175" s="186"/>
    </row>
    <row r="176" spans="1:7" outlineLevel="1" x14ac:dyDescent="0.25">
      <c r="A176" s="151" t="s">
        <v>739</v>
      </c>
      <c r="B176" s="170"/>
      <c r="C176" s="186"/>
      <c r="D176" s="186"/>
      <c r="E176" s="186"/>
      <c r="F176" s="186"/>
    </row>
    <row r="177" spans="1:7" outlineLevel="1" x14ac:dyDescent="0.25">
      <c r="A177" s="151" t="s">
        <v>740</v>
      </c>
      <c r="B177" s="173"/>
      <c r="C177" s="186"/>
      <c r="D177" s="186"/>
      <c r="E177" s="186"/>
      <c r="F177" s="186"/>
    </row>
    <row r="178" spans="1:7" outlineLevel="1" x14ac:dyDescent="0.25">
      <c r="A178" s="151" t="s">
        <v>741</v>
      </c>
      <c r="B178" s="173"/>
      <c r="C178" s="186"/>
      <c r="D178" s="186"/>
      <c r="E178" s="186"/>
      <c r="F178" s="186"/>
    </row>
    <row r="179" spans="1:7" ht="15" customHeight="1" x14ac:dyDescent="0.25">
      <c r="A179" s="162"/>
      <c r="B179" s="163" t="s">
        <v>742</v>
      </c>
      <c r="C179" s="162" t="s">
        <v>578</v>
      </c>
      <c r="D179" s="162" t="s">
        <v>579</v>
      </c>
      <c r="E179" s="169"/>
      <c r="F179" s="164" t="s">
        <v>544</v>
      </c>
      <c r="G179" s="164"/>
    </row>
    <row r="180" spans="1:7" x14ac:dyDescent="0.25">
      <c r="A180" s="151" t="s">
        <v>743</v>
      </c>
      <c r="B180" s="151" t="s">
        <v>744</v>
      </c>
      <c r="C180" s="186">
        <v>0</v>
      </c>
      <c r="D180" s="186" t="s">
        <v>94</v>
      </c>
      <c r="E180" s="187"/>
      <c r="F180" s="186" t="s">
        <v>94</v>
      </c>
    </row>
    <row r="181" spans="1:7" outlineLevel="1" x14ac:dyDescent="0.25">
      <c r="A181" s="151" t="s">
        <v>745</v>
      </c>
      <c r="B181" s="174"/>
      <c r="C181" s="186"/>
      <c r="D181" s="186"/>
      <c r="E181" s="187"/>
      <c r="F181" s="186"/>
    </row>
    <row r="182" spans="1:7" outlineLevel="1" x14ac:dyDescent="0.25">
      <c r="A182" s="151" t="s">
        <v>746</v>
      </c>
      <c r="B182" s="174"/>
      <c r="C182" s="186"/>
      <c r="D182" s="186"/>
      <c r="E182" s="187"/>
      <c r="F182" s="186"/>
    </row>
    <row r="183" spans="1:7" outlineLevel="1" x14ac:dyDescent="0.25">
      <c r="A183" s="151" t="s">
        <v>747</v>
      </c>
      <c r="B183" s="174"/>
      <c r="C183" s="186"/>
      <c r="D183" s="186"/>
      <c r="E183" s="187"/>
      <c r="F183" s="186"/>
    </row>
    <row r="184" spans="1:7" outlineLevel="1" x14ac:dyDescent="0.25">
      <c r="A184" s="151" t="s">
        <v>748</v>
      </c>
      <c r="B184" s="174"/>
      <c r="C184" s="186"/>
      <c r="D184" s="186"/>
      <c r="E184" s="187"/>
      <c r="F184" s="186"/>
    </row>
    <row r="185" spans="1:7" ht="18.75" x14ac:dyDescent="0.25">
      <c r="A185" s="175"/>
      <c r="B185" s="176" t="s">
        <v>541</v>
      </c>
      <c r="C185" s="175"/>
      <c r="D185" s="175"/>
      <c r="E185" s="175"/>
      <c r="F185" s="177"/>
      <c r="G185" s="177"/>
    </row>
    <row r="186" spans="1:7" ht="15" customHeight="1" x14ac:dyDescent="0.25">
      <c r="A186" s="162"/>
      <c r="B186" s="163" t="s">
        <v>749</v>
      </c>
      <c r="C186" s="162" t="s">
        <v>750</v>
      </c>
      <c r="D186" s="162" t="s">
        <v>751</v>
      </c>
      <c r="E186" s="169"/>
      <c r="F186" s="162" t="s">
        <v>578</v>
      </c>
      <c r="G186" s="162" t="s">
        <v>752</v>
      </c>
    </row>
    <row r="187" spans="1:7" x14ac:dyDescent="0.25">
      <c r="A187" s="151" t="s">
        <v>753</v>
      </c>
      <c r="B187" s="172" t="s">
        <v>754</v>
      </c>
      <c r="C187" s="209">
        <v>39.275767340314253</v>
      </c>
      <c r="E187" s="178"/>
      <c r="F187" s="179"/>
      <c r="G187" s="179"/>
    </row>
    <row r="188" spans="1:7" x14ac:dyDescent="0.25">
      <c r="A188" s="178"/>
      <c r="B188" s="180"/>
      <c r="C188" s="178"/>
      <c r="D188" s="178"/>
      <c r="E188" s="178"/>
      <c r="F188" s="179"/>
      <c r="G188" s="179"/>
    </row>
    <row r="189" spans="1:7" x14ac:dyDescent="0.25">
      <c r="B189" s="172" t="s">
        <v>755</v>
      </c>
      <c r="C189" s="178"/>
      <c r="D189" s="178"/>
      <c r="E189" s="178"/>
      <c r="F189" s="179"/>
      <c r="G189" s="179"/>
    </row>
    <row r="190" spans="1:7" x14ac:dyDescent="0.25">
      <c r="A190" s="151" t="s">
        <v>756</v>
      </c>
      <c r="B190" s="172" t="s">
        <v>1797</v>
      </c>
      <c r="C190" s="209">
        <v>187.16621737999927</v>
      </c>
      <c r="D190" s="151">
        <v>35717</v>
      </c>
      <c r="E190" s="178"/>
      <c r="F190" s="165">
        <f>IF($C$214=0,"",IF(C190="[for completion]","",IF(C190="","",C190/$C$214)))</f>
        <v>2.5695508269775267E-2</v>
      </c>
      <c r="G190" s="165">
        <f>IF($D$214=0,"",IF(D190="[for completion]","",IF(D190="","",D190/$D$214)))</f>
        <v>0.19258807924166119</v>
      </c>
    </row>
    <row r="191" spans="1:7" x14ac:dyDescent="0.25">
      <c r="A191" s="151" t="s">
        <v>757</v>
      </c>
      <c r="B191" s="172" t="s">
        <v>1798</v>
      </c>
      <c r="C191" s="209">
        <v>486.67609955000074</v>
      </c>
      <c r="D191" s="151">
        <v>32937</v>
      </c>
      <c r="E191" s="178"/>
      <c r="F191" s="165">
        <f t="shared" ref="F191:F213" si="1">IF($C$214=0,"",IF(C191="[for completion]","",IF(C191="","",C191/$C$214)))</f>
        <v>6.6814353122816014E-2</v>
      </c>
      <c r="G191" s="165">
        <f t="shared" ref="G191:G213" si="2">IF($D$214=0,"",IF(D191="[for completion]","",IF(D191="","",D191/$D$214)))</f>
        <v>0.17759816238717122</v>
      </c>
    </row>
    <row r="192" spans="1:7" x14ac:dyDescent="0.25">
      <c r="A192" s="151" t="s">
        <v>758</v>
      </c>
      <c r="B192" s="172" t="s">
        <v>1799</v>
      </c>
      <c r="C192" s="209">
        <v>612.92344391000427</v>
      </c>
      <c r="D192" s="151">
        <v>24698</v>
      </c>
      <c r="E192" s="178"/>
      <c r="F192" s="165">
        <f t="shared" si="1"/>
        <v>8.4146485632890941E-2</v>
      </c>
      <c r="G192" s="165">
        <f t="shared" si="2"/>
        <v>0.13317300952237165</v>
      </c>
    </row>
    <row r="193" spans="1:7" x14ac:dyDescent="0.25">
      <c r="A193" s="151" t="s">
        <v>759</v>
      </c>
      <c r="B193" s="172" t="s">
        <v>1800</v>
      </c>
      <c r="C193" s="209">
        <v>763.41506410999602</v>
      </c>
      <c r="D193" s="151">
        <v>21869</v>
      </c>
      <c r="E193" s="178"/>
      <c r="F193" s="165">
        <f t="shared" si="1"/>
        <v>0.10480704460294145</v>
      </c>
      <c r="G193" s="165">
        <f t="shared" si="2"/>
        <v>0.11791888190318023</v>
      </c>
    </row>
    <row r="194" spans="1:7" x14ac:dyDescent="0.25">
      <c r="A194" s="151" t="s">
        <v>760</v>
      </c>
      <c r="B194" s="172" t="s">
        <v>1801</v>
      </c>
      <c r="C194" s="209">
        <v>782.80602354000155</v>
      </c>
      <c r="D194" s="151">
        <v>17492</v>
      </c>
      <c r="E194" s="178"/>
      <c r="F194" s="165">
        <f t="shared" si="1"/>
        <v>0.10746917329992194</v>
      </c>
      <c r="G194" s="165">
        <f t="shared" si="2"/>
        <v>9.4317850941992257E-2</v>
      </c>
    </row>
    <row r="195" spans="1:7" x14ac:dyDescent="0.25">
      <c r="A195" s="151" t="s">
        <v>761</v>
      </c>
      <c r="B195" s="172" t="s">
        <v>1802</v>
      </c>
      <c r="C195" s="209">
        <v>725.10831403999964</v>
      </c>
      <c r="D195" s="151">
        <v>13234</v>
      </c>
      <c r="E195" s="178"/>
      <c r="F195" s="165">
        <f t="shared" si="1"/>
        <v>9.9548021756882751E-2</v>
      </c>
      <c r="G195" s="165">
        <f t="shared" si="2"/>
        <v>7.1358474695079208E-2</v>
      </c>
    </row>
    <row r="196" spans="1:7" x14ac:dyDescent="0.25">
      <c r="A196" s="151" t="s">
        <v>762</v>
      </c>
      <c r="B196" s="172" t="s">
        <v>1803</v>
      </c>
      <c r="C196" s="209">
        <v>635.91074361000085</v>
      </c>
      <c r="D196" s="151">
        <v>9821</v>
      </c>
      <c r="E196" s="178"/>
      <c r="F196" s="165">
        <f t="shared" si="1"/>
        <v>8.7302345476667348E-2</v>
      </c>
      <c r="G196" s="165">
        <f t="shared" si="2"/>
        <v>5.2955386125160417E-2</v>
      </c>
    </row>
    <row r="197" spans="1:7" x14ac:dyDescent="0.25">
      <c r="A197" s="151" t="s">
        <v>763</v>
      </c>
      <c r="B197" s="172" t="s">
        <v>1804</v>
      </c>
      <c r="C197" s="209">
        <v>569.44286563999935</v>
      </c>
      <c r="D197" s="151">
        <v>7611</v>
      </c>
      <c r="E197" s="178"/>
      <c r="F197" s="165">
        <f t="shared" si="1"/>
        <v>7.817716288784031E-2</v>
      </c>
      <c r="G197" s="165">
        <f t="shared" si="2"/>
        <v>4.1038941431483136E-2</v>
      </c>
    </row>
    <row r="198" spans="1:7" x14ac:dyDescent="0.25">
      <c r="A198" s="151" t="s">
        <v>764</v>
      </c>
      <c r="B198" s="172" t="s">
        <v>1805</v>
      </c>
      <c r="C198" s="209">
        <v>476.30741223000075</v>
      </c>
      <c r="D198" s="151">
        <v>5618</v>
      </c>
      <c r="E198" s="178"/>
      <c r="F198" s="165">
        <f t="shared" si="1"/>
        <v>6.5390866050697397E-2</v>
      </c>
      <c r="G198" s="165">
        <f t="shared" si="2"/>
        <v>3.0292572981483679E-2</v>
      </c>
    </row>
    <row r="199" spans="1:7" x14ac:dyDescent="0.25">
      <c r="A199" s="151" t="s">
        <v>765</v>
      </c>
      <c r="B199" s="172" t="s">
        <v>1806</v>
      </c>
      <c r="C199" s="209">
        <v>401.11067731000213</v>
      </c>
      <c r="D199" s="151">
        <v>4230</v>
      </c>
      <c r="E199" s="172"/>
      <c r="F199" s="165">
        <f t="shared" si="1"/>
        <v>5.5067323955095893E-2</v>
      </c>
      <c r="G199" s="165">
        <f t="shared" si="2"/>
        <v>2.2808398667083653E-2</v>
      </c>
    </row>
    <row r="200" spans="1:7" x14ac:dyDescent="0.25">
      <c r="A200" s="151" t="s">
        <v>766</v>
      </c>
      <c r="B200" s="172" t="s">
        <v>1807</v>
      </c>
      <c r="C200" s="209">
        <v>1468.0457990899968</v>
      </c>
      <c r="D200" s="151">
        <v>11543</v>
      </c>
      <c r="E200" s="172"/>
      <c r="F200" s="165">
        <f t="shared" si="1"/>
        <v>0.20154375879884015</v>
      </c>
      <c r="G200" s="165">
        <f t="shared" si="2"/>
        <v>6.2240507284668227E-2</v>
      </c>
    </row>
    <row r="201" spans="1:7" x14ac:dyDescent="0.25">
      <c r="A201" s="151" t="s">
        <v>767</v>
      </c>
      <c r="B201" s="172" t="s">
        <v>1808</v>
      </c>
      <c r="C201" s="209">
        <v>175.09259898999983</v>
      </c>
      <c r="D201" s="151">
        <v>688</v>
      </c>
      <c r="E201" s="172"/>
      <c r="F201" s="165">
        <f t="shared" si="1"/>
        <v>2.4037956145630597E-2</v>
      </c>
      <c r="G201" s="165">
        <f t="shared" si="2"/>
        <v>3.7097348186651423E-3</v>
      </c>
    </row>
    <row r="202" spans="1:7" x14ac:dyDescent="0.25">
      <c r="A202" s="151" t="s">
        <v>768</v>
      </c>
      <c r="B202" s="172" t="s">
        <v>672</v>
      </c>
      <c r="C202" s="151" t="s">
        <v>94</v>
      </c>
      <c r="D202" s="151" t="s">
        <v>94</v>
      </c>
      <c r="E202" s="172"/>
      <c r="F202" s="165" t="str">
        <f t="shared" si="1"/>
        <v/>
      </c>
      <c r="G202" s="165" t="str">
        <f t="shared" si="2"/>
        <v/>
      </c>
    </row>
    <row r="203" spans="1:7" x14ac:dyDescent="0.25">
      <c r="A203" s="151" t="s">
        <v>769</v>
      </c>
      <c r="B203" s="172" t="s">
        <v>672</v>
      </c>
      <c r="C203" s="151" t="s">
        <v>94</v>
      </c>
      <c r="D203" s="151" t="s">
        <v>94</v>
      </c>
      <c r="E203" s="172"/>
      <c r="F203" s="165" t="str">
        <f t="shared" si="1"/>
        <v/>
      </c>
      <c r="G203" s="165" t="str">
        <f t="shared" si="2"/>
        <v/>
      </c>
    </row>
    <row r="204" spans="1:7" x14ac:dyDescent="0.25">
      <c r="A204" s="151" t="s">
        <v>770</v>
      </c>
      <c r="B204" s="172" t="s">
        <v>672</v>
      </c>
      <c r="C204" s="151" t="s">
        <v>94</v>
      </c>
      <c r="D204" s="151" t="s">
        <v>94</v>
      </c>
      <c r="E204" s="172"/>
      <c r="F204" s="165" t="str">
        <f t="shared" si="1"/>
        <v/>
      </c>
      <c r="G204" s="165" t="str">
        <f t="shared" si="2"/>
        <v/>
      </c>
    </row>
    <row r="205" spans="1:7" x14ac:dyDescent="0.25">
      <c r="A205" s="151" t="s">
        <v>771</v>
      </c>
      <c r="B205" s="172" t="s">
        <v>672</v>
      </c>
      <c r="C205" s="151" t="s">
        <v>94</v>
      </c>
      <c r="D205" s="151" t="s">
        <v>94</v>
      </c>
      <c r="F205" s="165" t="str">
        <f t="shared" si="1"/>
        <v/>
      </c>
      <c r="G205" s="165" t="str">
        <f t="shared" si="2"/>
        <v/>
      </c>
    </row>
    <row r="206" spans="1:7" x14ac:dyDescent="0.25">
      <c r="A206" s="151" t="s">
        <v>772</v>
      </c>
      <c r="B206" s="172" t="s">
        <v>672</v>
      </c>
      <c r="C206" s="151" t="s">
        <v>94</v>
      </c>
      <c r="D206" s="151" t="s">
        <v>94</v>
      </c>
      <c r="E206" s="167"/>
      <c r="F206" s="165" t="str">
        <f t="shared" si="1"/>
        <v/>
      </c>
      <c r="G206" s="165" t="str">
        <f t="shared" si="2"/>
        <v/>
      </c>
    </row>
    <row r="207" spans="1:7" x14ac:dyDescent="0.25">
      <c r="A207" s="151" t="s">
        <v>773</v>
      </c>
      <c r="B207" s="172" t="s">
        <v>672</v>
      </c>
      <c r="C207" s="151" t="s">
        <v>94</v>
      </c>
      <c r="D207" s="151" t="s">
        <v>94</v>
      </c>
      <c r="E207" s="167"/>
      <c r="F207" s="165" t="str">
        <f t="shared" si="1"/>
        <v/>
      </c>
      <c r="G207" s="165" t="str">
        <f t="shared" si="2"/>
        <v/>
      </c>
    </row>
    <row r="208" spans="1:7" x14ac:dyDescent="0.25">
      <c r="A208" s="151" t="s">
        <v>774</v>
      </c>
      <c r="B208" s="172" t="s">
        <v>672</v>
      </c>
      <c r="C208" s="151" t="s">
        <v>94</v>
      </c>
      <c r="D208" s="151" t="s">
        <v>94</v>
      </c>
      <c r="E208" s="167"/>
      <c r="F208" s="165" t="str">
        <f t="shared" si="1"/>
        <v/>
      </c>
      <c r="G208" s="165" t="str">
        <f t="shared" si="2"/>
        <v/>
      </c>
    </row>
    <row r="209" spans="1:7" x14ac:dyDescent="0.25">
      <c r="A209" s="151" t="s">
        <v>775</v>
      </c>
      <c r="B209" s="172" t="s">
        <v>672</v>
      </c>
      <c r="C209" s="151" t="s">
        <v>94</v>
      </c>
      <c r="D209" s="151" t="s">
        <v>94</v>
      </c>
      <c r="E209" s="167"/>
      <c r="F209" s="165" t="str">
        <f t="shared" si="1"/>
        <v/>
      </c>
      <c r="G209" s="165" t="str">
        <f t="shared" si="2"/>
        <v/>
      </c>
    </row>
    <row r="210" spans="1:7" x14ac:dyDescent="0.25">
      <c r="A210" s="151" t="s">
        <v>776</v>
      </c>
      <c r="B210" s="172" t="s">
        <v>672</v>
      </c>
      <c r="C210" s="151" t="s">
        <v>94</v>
      </c>
      <c r="D210" s="151" t="s">
        <v>94</v>
      </c>
      <c r="E210" s="167"/>
      <c r="F210" s="165" t="str">
        <f t="shared" si="1"/>
        <v/>
      </c>
      <c r="G210" s="165" t="str">
        <f t="shared" si="2"/>
        <v/>
      </c>
    </row>
    <row r="211" spans="1:7" x14ac:dyDescent="0.25">
      <c r="A211" s="151" t="s">
        <v>777</v>
      </c>
      <c r="B211" s="172" t="s">
        <v>672</v>
      </c>
      <c r="C211" s="151" t="s">
        <v>94</v>
      </c>
      <c r="D211" s="151" t="s">
        <v>94</v>
      </c>
      <c r="E211" s="167"/>
      <c r="F211" s="165" t="str">
        <f t="shared" si="1"/>
        <v/>
      </c>
      <c r="G211" s="165" t="str">
        <f t="shared" si="2"/>
        <v/>
      </c>
    </row>
    <row r="212" spans="1:7" x14ac:dyDescent="0.25">
      <c r="A212" s="151" t="s">
        <v>778</v>
      </c>
      <c r="B212" s="172" t="s">
        <v>672</v>
      </c>
      <c r="C212" s="151" t="s">
        <v>94</v>
      </c>
      <c r="D212" s="151" t="s">
        <v>94</v>
      </c>
      <c r="E212" s="167"/>
      <c r="F212" s="165" t="str">
        <f t="shared" si="1"/>
        <v/>
      </c>
      <c r="G212" s="165" t="str">
        <f t="shared" si="2"/>
        <v/>
      </c>
    </row>
    <row r="213" spans="1:7" x14ac:dyDescent="0.25">
      <c r="A213" s="151" t="s">
        <v>779</v>
      </c>
      <c r="B213" s="172" t="s">
        <v>672</v>
      </c>
      <c r="C213" s="151" t="s">
        <v>94</v>
      </c>
      <c r="D213" s="151" t="s">
        <v>94</v>
      </c>
      <c r="E213" s="167"/>
      <c r="F213" s="165" t="str">
        <f t="shared" si="1"/>
        <v/>
      </c>
      <c r="G213" s="165" t="str">
        <f t="shared" si="2"/>
        <v/>
      </c>
    </row>
    <row r="214" spans="1:7" x14ac:dyDescent="0.25">
      <c r="A214" s="151" t="s">
        <v>780</v>
      </c>
      <c r="B214" s="181" t="s">
        <v>160</v>
      </c>
      <c r="C214" s="209">
        <f>SUM(C190:C213)</f>
        <v>7284.0052594000008</v>
      </c>
      <c r="D214" s="172">
        <f>SUM(D190:D213)</f>
        <v>185458</v>
      </c>
      <c r="E214" s="167"/>
      <c r="F214" s="182">
        <f>SUM(F190:F213)</f>
        <v>1</v>
      </c>
      <c r="G214" s="182">
        <f>SUM(G190:G213)</f>
        <v>0.99999999999999989</v>
      </c>
    </row>
    <row r="215" spans="1:7" ht="15" customHeight="1" x14ac:dyDescent="0.25">
      <c r="A215" s="162"/>
      <c r="B215" s="163" t="s">
        <v>781</v>
      </c>
      <c r="C215" s="162" t="s">
        <v>750</v>
      </c>
      <c r="D215" s="162" t="s">
        <v>751</v>
      </c>
      <c r="E215" s="169"/>
      <c r="F215" s="162" t="s">
        <v>578</v>
      </c>
      <c r="G215" s="162" t="s">
        <v>752</v>
      </c>
    </row>
    <row r="216" spans="1:7" x14ac:dyDescent="0.25">
      <c r="A216" s="151" t="s">
        <v>782</v>
      </c>
      <c r="B216" s="151" t="s">
        <v>783</v>
      </c>
      <c r="C216" s="186">
        <v>0.47005386318765924</v>
      </c>
      <c r="G216" s="151"/>
    </row>
    <row r="217" spans="1:7" x14ac:dyDescent="0.25">
      <c r="G217" s="151"/>
    </row>
    <row r="218" spans="1:7" x14ac:dyDescent="0.25">
      <c r="B218" s="172" t="s">
        <v>784</v>
      </c>
      <c r="G218" s="151"/>
    </row>
    <row r="219" spans="1:7" x14ac:dyDescent="0.25">
      <c r="A219" s="151" t="s">
        <v>785</v>
      </c>
      <c r="B219" s="151" t="s">
        <v>786</v>
      </c>
      <c r="C219" s="209">
        <v>2355.4177694600048</v>
      </c>
      <c r="D219" s="151">
        <v>98648</v>
      </c>
      <c r="F219" s="165">
        <f t="shared" ref="F219:F233" si="3">IF($C$227=0,"",IF(C219="[for completion]","",C219/$C$227))</f>
        <v>0.32336848829431281</v>
      </c>
      <c r="G219" s="165">
        <f t="shared" ref="G219:G233" si="4">IF($D$227=0,"",IF(D219="[for completion]","",D219/$D$227))</f>
        <v>0.53191558196464972</v>
      </c>
    </row>
    <row r="220" spans="1:7" x14ac:dyDescent="0.25">
      <c r="A220" s="151" t="s">
        <v>787</v>
      </c>
      <c r="B220" s="151" t="s">
        <v>788</v>
      </c>
      <c r="C220" s="209">
        <v>1403.9305413199993</v>
      </c>
      <c r="D220" s="151">
        <v>30377</v>
      </c>
      <c r="F220" s="165">
        <f t="shared" si="3"/>
        <v>0.19274156062809356</v>
      </c>
      <c r="G220" s="165">
        <f t="shared" si="4"/>
        <v>0.1637944979456265</v>
      </c>
    </row>
    <row r="221" spans="1:7" x14ac:dyDescent="0.25">
      <c r="A221" s="151" t="s">
        <v>789</v>
      </c>
      <c r="B221" s="151" t="s">
        <v>790</v>
      </c>
      <c r="C221" s="209">
        <v>1587.1348615300064</v>
      </c>
      <c r="D221" s="151">
        <v>27735</v>
      </c>
      <c r="F221" s="165">
        <f t="shared" si="3"/>
        <v>0.21789315150230137</v>
      </c>
      <c r="G221" s="165">
        <f t="shared" si="4"/>
        <v>0.14954868487743855</v>
      </c>
    </row>
    <row r="222" spans="1:7" x14ac:dyDescent="0.25">
      <c r="A222" s="151" t="s">
        <v>791</v>
      </c>
      <c r="B222" s="151" t="s">
        <v>792</v>
      </c>
      <c r="C222" s="209">
        <v>1644.0830936499988</v>
      </c>
      <c r="D222" s="151">
        <v>24580</v>
      </c>
      <c r="F222" s="165">
        <f t="shared" si="3"/>
        <v>0.225711409465048</v>
      </c>
      <c r="G222" s="165">
        <f t="shared" si="4"/>
        <v>0.13253674686451919</v>
      </c>
    </row>
    <row r="223" spans="1:7" x14ac:dyDescent="0.25">
      <c r="A223" s="151" t="s">
        <v>793</v>
      </c>
      <c r="B223" s="151" t="s">
        <v>794</v>
      </c>
      <c r="C223" s="209">
        <v>293.43899344000039</v>
      </c>
      <c r="D223" s="151">
        <v>4118</v>
      </c>
      <c r="F223" s="165">
        <f t="shared" si="3"/>
        <v>4.0285390110244269E-2</v>
      </c>
      <c r="G223" s="165">
        <f t="shared" si="4"/>
        <v>2.2204488347766071E-2</v>
      </c>
    </row>
    <row r="224" spans="1:7" x14ac:dyDescent="0.25">
      <c r="A224" s="151" t="s">
        <v>795</v>
      </c>
      <c r="B224" s="151" t="s">
        <v>796</v>
      </c>
      <c r="C224" s="209">
        <v>0</v>
      </c>
      <c r="D224" s="151">
        <v>0</v>
      </c>
      <c r="F224" s="165">
        <f t="shared" si="3"/>
        <v>0</v>
      </c>
      <c r="G224" s="165">
        <f t="shared" si="4"/>
        <v>0</v>
      </c>
    </row>
    <row r="225" spans="1:7" x14ac:dyDescent="0.25">
      <c r="A225" s="151" t="s">
        <v>797</v>
      </c>
      <c r="B225" s="151" t="s">
        <v>798</v>
      </c>
      <c r="C225" s="209">
        <v>0</v>
      </c>
      <c r="D225" s="151">
        <v>0</v>
      </c>
      <c r="F225" s="165">
        <f t="shared" si="3"/>
        <v>0</v>
      </c>
      <c r="G225" s="165">
        <f t="shared" si="4"/>
        <v>0</v>
      </c>
    </row>
    <row r="226" spans="1:7" x14ac:dyDescent="0.25">
      <c r="A226" s="151" t="s">
        <v>799</v>
      </c>
      <c r="B226" s="151" t="s">
        <v>800</v>
      </c>
      <c r="C226" s="209">
        <v>0</v>
      </c>
      <c r="D226" s="151">
        <v>0</v>
      </c>
      <c r="F226" s="165">
        <f t="shared" si="3"/>
        <v>0</v>
      </c>
      <c r="G226" s="165">
        <f t="shared" si="4"/>
        <v>0</v>
      </c>
    </row>
    <row r="227" spans="1:7" x14ac:dyDescent="0.25">
      <c r="A227" s="151" t="s">
        <v>801</v>
      </c>
      <c r="B227" s="181" t="s">
        <v>160</v>
      </c>
      <c r="C227" s="209">
        <f>SUM(C219:C226)</f>
        <v>7284.0052594000099</v>
      </c>
      <c r="D227" s="151">
        <f>SUM(D219:D226)</f>
        <v>185458</v>
      </c>
      <c r="F227" s="167">
        <f>SUM(F219:F226)</f>
        <v>1</v>
      </c>
      <c r="G227" s="167">
        <f>SUM(G219:G226)</f>
        <v>1</v>
      </c>
    </row>
    <row r="228" spans="1:7" outlineLevel="1" x14ac:dyDescent="0.25">
      <c r="A228" s="151" t="s">
        <v>802</v>
      </c>
      <c r="B228" s="168" t="s">
        <v>803</v>
      </c>
      <c r="F228" s="165">
        <f t="shared" si="3"/>
        <v>0</v>
      </c>
      <c r="G228" s="165">
        <f t="shared" si="4"/>
        <v>0</v>
      </c>
    </row>
    <row r="229" spans="1:7" outlineLevel="1" x14ac:dyDescent="0.25">
      <c r="A229" s="151" t="s">
        <v>804</v>
      </c>
      <c r="B229" s="168" t="s">
        <v>805</v>
      </c>
      <c r="F229" s="165">
        <f t="shared" si="3"/>
        <v>0</v>
      </c>
      <c r="G229" s="165">
        <f t="shared" si="4"/>
        <v>0</v>
      </c>
    </row>
    <row r="230" spans="1:7" outlineLevel="1" x14ac:dyDescent="0.25">
      <c r="A230" s="151" t="s">
        <v>806</v>
      </c>
      <c r="B230" s="168" t="s">
        <v>807</v>
      </c>
      <c r="F230" s="165">
        <f t="shared" si="3"/>
        <v>0</v>
      </c>
      <c r="G230" s="165">
        <f t="shared" si="4"/>
        <v>0</v>
      </c>
    </row>
    <row r="231" spans="1:7" outlineLevel="1" x14ac:dyDescent="0.25">
      <c r="A231" s="151" t="s">
        <v>808</v>
      </c>
      <c r="B231" s="168" t="s">
        <v>809</v>
      </c>
      <c r="F231" s="165">
        <f t="shared" si="3"/>
        <v>0</v>
      </c>
      <c r="G231" s="165">
        <f t="shared" si="4"/>
        <v>0</v>
      </c>
    </row>
    <row r="232" spans="1:7" outlineLevel="1" x14ac:dyDescent="0.25">
      <c r="A232" s="151" t="s">
        <v>810</v>
      </c>
      <c r="B232" s="168" t="s">
        <v>811</v>
      </c>
      <c r="F232" s="165">
        <f t="shared" si="3"/>
        <v>0</v>
      </c>
      <c r="G232" s="165">
        <f t="shared" si="4"/>
        <v>0</v>
      </c>
    </row>
    <row r="233" spans="1:7" outlineLevel="1" x14ac:dyDescent="0.25">
      <c r="A233" s="151" t="s">
        <v>812</v>
      </c>
      <c r="B233" s="168" t="s">
        <v>813</v>
      </c>
      <c r="F233" s="165">
        <f t="shared" si="3"/>
        <v>0</v>
      </c>
      <c r="G233" s="165">
        <f t="shared" si="4"/>
        <v>0</v>
      </c>
    </row>
    <row r="234" spans="1:7" outlineLevel="1" x14ac:dyDescent="0.25">
      <c r="A234" s="151" t="s">
        <v>814</v>
      </c>
      <c r="B234" s="168"/>
      <c r="F234" s="165"/>
      <c r="G234" s="165"/>
    </row>
    <row r="235" spans="1:7" outlineLevel="1" x14ac:dyDescent="0.25">
      <c r="A235" s="151" t="s">
        <v>815</v>
      </c>
      <c r="B235" s="168"/>
      <c r="F235" s="165"/>
      <c r="G235" s="165"/>
    </row>
    <row r="236" spans="1:7" outlineLevel="1" x14ac:dyDescent="0.25">
      <c r="A236" s="151" t="s">
        <v>816</v>
      </c>
      <c r="B236" s="168"/>
      <c r="F236" s="165"/>
      <c r="G236" s="165"/>
    </row>
    <row r="237" spans="1:7" ht="15" customHeight="1" x14ac:dyDescent="0.25">
      <c r="A237" s="162"/>
      <c r="B237" s="163" t="s">
        <v>817</v>
      </c>
      <c r="C237" s="162" t="s">
        <v>750</v>
      </c>
      <c r="D237" s="162" t="s">
        <v>751</v>
      </c>
      <c r="E237" s="169"/>
      <c r="F237" s="162" t="s">
        <v>578</v>
      </c>
      <c r="G237" s="162" t="s">
        <v>752</v>
      </c>
    </row>
    <row r="238" spans="1:7" x14ac:dyDescent="0.25">
      <c r="A238" s="151" t="s">
        <v>818</v>
      </c>
      <c r="B238" s="151" t="s">
        <v>783</v>
      </c>
      <c r="C238" s="186">
        <v>0.48096224954912148</v>
      </c>
      <c r="G238" s="151"/>
    </row>
    <row r="239" spans="1:7" x14ac:dyDescent="0.25">
      <c r="G239" s="151"/>
    </row>
    <row r="240" spans="1:7" x14ac:dyDescent="0.25">
      <c r="B240" s="172" t="s">
        <v>784</v>
      </c>
      <c r="G240" s="151"/>
    </row>
    <row r="241" spans="1:7" x14ac:dyDescent="0.25">
      <c r="A241" s="151" t="s">
        <v>819</v>
      </c>
      <c r="B241" s="151" t="s">
        <v>786</v>
      </c>
      <c r="C241" s="209">
        <v>2294.4905772400016</v>
      </c>
      <c r="D241" s="151">
        <v>98615</v>
      </c>
      <c r="F241" s="165">
        <f>IF($C$249=0,"",IF(C241="[Mark as ND1 if not relevant]","",C241/$C$249))</f>
        <v>0.31500397041572209</v>
      </c>
      <c r="G241" s="165">
        <f>IF($D$249=0,"",IF(D241="[Mark as ND1 if not relevant]","",D241/$D$249))</f>
        <v>0.53173764410270785</v>
      </c>
    </row>
    <row r="242" spans="1:7" x14ac:dyDescent="0.25">
      <c r="A242" s="151" t="s">
        <v>820</v>
      </c>
      <c r="B242" s="151" t="s">
        <v>788</v>
      </c>
      <c r="C242" s="209">
        <v>1293.261856489999</v>
      </c>
      <c r="D242" s="151">
        <v>28031</v>
      </c>
      <c r="F242" s="165">
        <f t="shared" ref="F242:F248" si="5">IF($C$249=0,"",IF(C242="[Mark as ND1 if not relevant]","",C242/$C$249))</f>
        <v>0.17754817719565019</v>
      </c>
      <c r="G242" s="165">
        <f t="shared" ref="G242:G248" si="6">IF($D$249=0,"",IF(D242="[Mark as ND1 if not relevant]","",D242/$D$249))</f>
        <v>0.15114473357849217</v>
      </c>
    </row>
    <row r="243" spans="1:7" x14ac:dyDescent="0.25">
      <c r="A243" s="151" t="s">
        <v>821</v>
      </c>
      <c r="B243" s="151" t="s">
        <v>790</v>
      </c>
      <c r="C243" s="209">
        <v>1449.6433419899988</v>
      </c>
      <c r="D243" s="151">
        <v>25719</v>
      </c>
      <c r="F243" s="165">
        <f t="shared" si="5"/>
        <v>0.19901733872572869</v>
      </c>
      <c r="G243" s="165">
        <f t="shared" si="6"/>
        <v>0.1386782991297221</v>
      </c>
    </row>
    <row r="244" spans="1:7" x14ac:dyDescent="0.25">
      <c r="A244" s="151" t="s">
        <v>822</v>
      </c>
      <c r="B244" s="151" t="s">
        <v>792</v>
      </c>
      <c r="C244" s="209">
        <v>1655.4903417599992</v>
      </c>
      <c r="D244" s="151">
        <v>24849</v>
      </c>
      <c r="F244" s="165">
        <f t="shared" si="5"/>
        <v>0.22727747754212438</v>
      </c>
      <c r="G244" s="165">
        <f t="shared" si="6"/>
        <v>0.13398721004216588</v>
      </c>
    </row>
    <row r="245" spans="1:7" x14ac:dyDescent="0.25">
      <c r="A245" s="151" t="s">
        <v>823</v>
      </c>
      <c r="B245" s="151" t="s">
        <v>794</v>
      </c>
      <c r="C245" s="209">
        <v>582.23393943000053</v>
      </c>
      <c r="D245" s="151">
        <v>8089</v>
      </c>
      <c r="F245" s="165">
        <f t="shared" si="5"/>
        <v>7.9933212387323357E-2</v>
      </c>
      <c r="G245" s="165">
        <f t="shared" si="6"/>
        <v>4.3616344401427816E-2</v>
      </c>
    </row>
    <row r="246" spans="1:7" x14ac:dyDescent="0.25">
      <c r="A246" s="151" t="s">
        <v>824</v>
      </c>
      <c r="B246" s="151" t="s">
        <v>796</v>
      </c>
      <c r="C246" s="209">
        <v>8.8852024900000011</v>
      </c>
      <c r="D246" s="151">
        <v>155</v>
      </c>
      <c r="F246" s="165">
        <f t="shared" si="5"/>
        <v>1.2198237334512712E-3</v>
      </c>
      <c r="G246" s="165">
        <f t="shared" si="6"/>
        <v>8.3576874548415279E-4</v>
      </c>
    </row>
    <row r="247" spans="1:7" x14ac:dyDescent="0.25">
      <c r="A247" s="151" t="s">
        <v>825</v>
      </c>
      <c r="B247" s="151" t="s">
        <v>798</v>
      </c>
      <c r="C247" s="209">
        <v>0</v>
      </c>
      <c r="D247" s="151">
        <v>0</v>
      </c>
      <c r="F247" s="165">
        <f t="shared" si="5"/>
        <v>0</v>
      </c>
      <c r="G247" s="165">
        <f t="shared" si="6"/>
        <v>0</v>
      </c>
    </row>
    <row r="248" spans="1:7" x14ac:dyDescent="0.25">
      <c r="A248" s="151" t="s">
        <v>826</v>
      </c>
      <c r="B248" s="151" t="s">
        <v>800</v>
      </c>
      <c r="C248" s="209">
        <v>0</v>
      </c>
      <c r="D248" s="151">
        <v>0</v>
      </c>
      <c r="F248" s="165">
        <f t="shared" si="5"/>
        <v>0</v>
      </c>
      <c r="G248" s="165">
        <f t="shared" si="6"/>
        <v>0</v>
      </c>
    </row>
    <row r="249" spans="1:7" x14ac:dyDescent="0.25">
      <c r="A249" s="151" t="s">
        <v>827</v>
      </c>
      <c r="B249" s="181" t="s">
        <v>160</v>
      </c>
      <c r="C249" s="209">
        <f>SUM(C241:C248)</f>
        <v>7284.005259399999</v>
      </c>
      <c r="D249" s="151">
        <f>SUM(D241:D248)</f>
        <v>185458</v>
      </c>
      <c r="F249" s="167">
        <f>SUM(F241:F248)</f>
        <v>0.99999999999999989</v>
      </c>
      <c r="G249" s="167">
        <f>SUM(G241:G248)</f>
        <v>1</v>
      </c>
    </row>
    <row r="250" spans="1:7" outlineLevel="1" x14ac:dyDescent="0.25">
      <c r="A250" s="151" t="s">
        <v>828</v>
      </c>
      <c r="B250" s="168" t="s">
        <v>803</v>
      </c>
      <c r="F250" s="165">
        <f t="shared" ref="F250:F255" si="7">IF($C$249=0,"",IF(C250="[for completion]","",C250/$C$249))</f>
        <v>0</v>
      </c>
      <c r="G250" s="165">
        <f t="shared" ref="G250:G255" si="8">IF($D$249=0,"",IF(D250="[for completion]","",D250/$D$249))</f>
        <v>0</v>
      </c>
    </row>
    <row r="251" spans="1:7" outlineLevel="1" x14ac:dyDescent="0.25">
      <c r="A251" s="151" t="s">
        <v>829</v>
      </c>
      <c r="B251" s="168" t="s">
        <v>805</v>
      </c>
      <c r="F251" s="165">
        <f t="shared" si="7"/>
        <v>0</v>
      </c>
      <c r="G251" s="165">
        <f t="shared" si="8"/>
        <v>0</v>
      </c>
    </row>
    <row r="252" spans="1:7" outlineLevel="1" x14ac:dyDescent="0.25">
      <c r="A252" s="151" t="s">
        <v>830</v>
      </c>
      <c r="B252" s="168" t="s">
        <v>807</v>
      </c>
      <c r="F252" s="165">
        <f t="shared" si="7"/>
        <v>0</v>
      </c>
      <c r="G252" s="165">
        <f t="shared" si="8"/>
        <v>0</v>
      </c>
    </row>
    <row r="253" spans="1:7" outlineLevel="1" x14ac:dyDescent="0.25">
      <c r="A253" s="151" t="s">
        <v>831</v>
      </c>
      <c r="B253" s="168" t="s">
        <v>809</v>
      </c>
      <c r="F253" s="165">
        <f t="shared" si="7"/>
        <v>0</v>
      </c>
      <c r="G253" s="165">
        <f t="shared" si="8"/>
        <v>0</v>
      </c>
    </row>
    <row r="254" spans="1:7" outlineLevel="1" x14ac:dyDescent="0.25">
      <c r="A254" s="151" t="s">
        <v>832</v>
      </c>
      <c r="B254" s="168" t="s">
        <v>811</v>
      </c>
      <c r="F254" s="165">
        <f t="shared" si="7"/>
        <v>0</v>
      </c>
      <c r="G254" s="165">
        <f t="shared" si="8"/>
        <v>0</v>
      </c>
    </row>
    <row r="255" spans="1:7" outlineLevel="1" x14ac:dyDescent="0.25">
      <c r="A255" s="151" t="s">
        <v>833</v>
      </c>
      <c r="B255" s="168" t="s">
        <v>813</v>
      </c>
      <c r="F255" s="165">
        <f t="shared" si="7"/>
        <v>0</v>
      </c>
      <c r="G255" s="165">
        <f t="shared" si="8"/>
        <v>0</v>
      </c>
    </row>
    <row r="256" spans="1:7" outlineLevel="1" x14ac:dyDescent="0.25">
      <c r="A256" s="151" t="s">
        <v>834</v>
      </c>
      <c r="B256" s="168"/>
      <c r="F256" s="165"/>
      <c r="G256" s="165"/>
    </row>
    <row r="257" spans="1:14" outlineLevel="1" x14ac:dyDescent="0.25">
      <c r="A257" s="151" t="s">
        <v>835</v>
      </c>
      <c r="B257" s="168"/>
      <c r="F257" s="165"/>
      <c r="G257" s="165"/>
    </row>
    <row r="258" spans="1:14" outlineLevel="1" x14ac:dyDescent="0.25">
      <c r="A258" s="151" t="s">
        <v>836</v>
      </c>
      <c r="B258" s="168"/>
      <c r="F258" s="165"/>
      <c r="G258" s="165"/>
    </row>
    <row r="259" spans="1:14" ht="15" customHeight="1" x14ac:dyDescent="0.25">
      <c r="A259" s="162"/>
      <c r="B259" s="163" t="s">
        <v>837</v>
      </c>
      <c r="C259" s="162" t="s">
        <v>578</v>
      </c>
      <c r="D259" s="162"/>
      <c r="E259" s="169"/>
      <c r="F259" s="162"/>
      <c r="G259" s="162"/>
    </row>
    <row r="260" spans="1:14" x14ac:dyDescent="0.25">
      <c r="A260" s="151" t="s">
        <v>838</v>
      </c>
      <c r="B260" s="151" t="s">
        <v>839</v>
      </c>
      <c r="C260" s="186">
        <v>0.93907156472590092</v>
      </c>
      <c r="E260" s="167"/>
      <c r="F260" s="167"/>
      <c r="G260" s="167"/>
    </row>
    <row r="261" spans="1:14" x14ac:dyDescent="0.25">
      <c r="A261" s="151" t="s">
        <v>840</v>
      </c>
      <c r="B261" s="151" t="s">
        <v>841</v>
      </c>
      <c r="C261" s="186">
        <v>5.9973243426954821E-2</v>
      </c>
      <c r="E261" s="167"/>
      <c r="F261" s="167"/>
    </row>
    <row r="262" spans="1:14" x14ac:dyDescent="0.25">
      <c r="A262" s="151" t="s">
        <v>842</v>
      </c>
      <c r="B262" s="151" t="s">
        <v>843</v>
      </c>
      <c r="C262" s="186">
        <v>0</v>
      </c>
      <c r="E262" s="167"/>
      <c r="F262" s="167"/>
    </row>
    <row r="263" spans="1:14" x14ac:dyDescent="0.25">
      <c r="A263" s="151" t="s">
        <v>844</v>
      </c>
      <c r="B263" s="172" t="s">
        <v>1584</v>
      </c>
      <c r="C263" s="186">
        <v>0</v>
      </c>
      <c r="D263" s="178"/>
      <c r="E263" s="178"/>
      <c r="F263" s="179"/>
      <c r="G263" s="179"/>
      <c r="H263" s="146"/>
      <c r="I263" s="151"/>
      <c r="J263" s="151"/>
      <c r="K263" s="151"/>
      <c r="L263" s="146"/>
      <c r="M263" s="146"/>
      <c r="N263" s="146"/>
    </row>
    <row r="264" spans="1:14" x14ac:dyDescent="0.25">
      <c r="A264" s="151" t="s">
        <v>1592</v>
      </c>
      <c r="B264" s="151" t="s">
        <v>158</v>
      </c>
      <c r="C264" s="186">
        <v>9.551918471443205E-4</v>
      </c>
      <c r="E264" s="167"/>
      <c r="F264" s="167"/>
    </row>
    <row r="265" spans="1:14" outlineLevel="1" x14ac:dyDescent="0.25">
      <c r="A265" s="151" t="s">
        <v>845</v>
      </c>
      <c r="B265" s="168" t="s">
        <v>846</v>
      </c>
      <c r="C265" s="167"/>
      <c r="E265" s="167"/>
      <c r="F265" s="167"/>
    </row>
    <row r="266" spans="1:14" outlineLevel="1" x14ac:dyDescent="0.25">
      <c r="A266" s="151" t="s">
        <v>847</v>
      </c>
      <c r="B266" s="168" t="s">
        <v>848</v>
      </c>
      <c r="C266" s="188"/>
      <c r="E266" s="167"/>
      <c r="F266" s="167"/>
    </row>
    <row r="267" spans="1:14" outlineLevel="1" x14ac:dyDescent="0.25">
      <c r="A267" s="151" t="s">
        <v>849</v>
      </c>
      <c r="B267" s="168" t="s">
        <v>850</v>
      </c>
      <c r="C267" s="167"/>
      <c r="E267" s="167"/>
      <c r="F267" s="167"/>
    </row>
    <row r="268" spans="1:14" outlineLevel="1" x14ac:dyDescent="0.25">
      <c r="A268" s="151" t="s">
        <v>851</v>
      </c>
      <c r="B268" s="168" t="s">
        <v>852</v>
      </c>
      <c r="C268" s="167"/>
      <c r="E268" s="167"/>
      <c r="F268" s="167"/>
    </row>
    <row r="269" spans="1:14" outlineLevel="1" x14ac:dyDescent="0.25">
      <c r="A269" s="151" t="s">
        <v>853</v>
      </c>
      <c r="B269" s="168" t="s">
        <v>854</v>
      </c>
      <c r="C269" s="167"/>
      <c r="E269" s="167"/>
      <c r="F269" s="167"/>
    </row>
    <row r="270" spans="1:14" outlineLevel="1" x14ac:dyDescent="0.25">
      <c r="A270" s="151" t="s">
        <v>855</v>
      </c>
      <c r="B270" s="168" t="s">
        <v>162</v>
      </c>
      <c r="C270" s="167"/>
      <c r="E270" s="167"/>
      <c r="F270" s="167"/>
    </row>
    <row r="271" spans="1:14" outlineLevel="1" x14ac:dyDescent="0.25">
      <c r="A271" s="151" t="s">
        <v>856</v>
      </c>
      <c r="B271" s="168" t="s">
        <v>162</v>
      </c>
      <c r="C271" s="167"/>
      <c r="E271" s="167"/>
      <c r="F271" s="167"/>
    </row>
    <row r="272" spans="1:14" outlineLevel="1" x14ac:dyDescent="0.25">
      <c r="A272" s="151" t="s">
        <v>857</v>
      </c>
      <c r="B272" s="168" t="s">
        <v>162</v>
      </c>
      <c r="C272" s="167"/>
      <c r="E272" s="167"/>
      <c r="F272" s="167"/>
    </row>
    <row r="273" spans="1:7" outlineLevel="1" x14ac:dyDescent="0.25">
      <c r="A273" s="151" t="s">
        <v>858</v>
      </c>
      <c r="B273" s="168" t="s">
        <v>162</v>
      </c>
      <c r="C273" s="167"/>
      <c r="E273" s="167"/>
      <c r="F273" s="167"/>
    </row>
    <row r="274" spans="1:7" outlineLevel="1" x14ac:dyDescent="0.25">
      <c r="A274" s="151" t="s">
        <v>859</v>
      </c>
      <c r="B274" s="168" t="s">
        <v>162</v>
      </c>
      <c r="C274" s="167"/>
      <c r="E274" s="167"/>
      <c r="F274" s="167"/>
    </row>
    <row r="275" spans="1:7" outlineLevel="1" x14ac:dyDescent="0.25">
      <c r="A275" s="151" t="s">
        <v>860</v>
      </c>
      <c r="B275" s="168" t="s">
        <v>162</v>
      </c>
      <c r="C275" s="167"/>
      <c r="E275" s="167"/>
      <c r="F275" s="167"/>
    </row>
    <row r="276" spans="1:7" ht="15" customHeight="1" x14ac:dyDescent="0.25">
      <c r="A276" s="162"/>
      <c r="B276" s="163" t="s">
        <v>861</v>
      </c>
      <c r="C276" s="162" t="s">
        <v>578</v>
      </c>
      <c r="D276" s="162"/>
      <c r="E276" s="169"/>
      <c r="F276" s="162"/>
      <c r="G276" s="164"/>
    </row>
    <row r="277" spans="1:7" x14ac:dyDescent="0.25">
      <c r="A277" s="151" t="s">
        <v>7</v>
      </c>
      <c r="B277" s="151" t="s">
        <v>1585</v>
      </c>
      <c r="C277" s="186">
        <v>1</v>
      </c>
      <c r="E277" s="146"/>
      <c r="F277" s="146"/>
    </row>
    <row r="278" spans="1:7" x14ac:dyDescent="0.25">
      <c r="A278" s="151" t="s">
        <v>862</v>
      </c>
      <c r="B278" s="151" t="s">
        <v>863</v>
      </c>
      <c r="C278" s="186">
        <v>0</v>
      </c>
      <c r="E278" s="146"/>
      <c r="F278" s="146"/>
    </row>
    <row r="279" spans="1:7" x14ac:dyDescent="0.25">
      <c r="A279" s="151" t="s">
        <v>864</v>
      </c>
      <c r="B279" s="151" t="s">
        <v>158</v>
      </c>
      <c r="C279" s="186">
        <v>0</v>
      </c>
      <c r="E279" s="146"/>
      <c r="F279" s="146"/>
    </row>
    <row r="280" spans="1:7" outlineLevel="1" x14ac:dyDescent="0.25">
      <c r="A280" s="151" t="s">
        <v>865</v>
      </c>
      <c r="C280" s="186"/>
      <c r="E280" s="146"/>
      <c r="F280" s="146"/>
    </row>
    <row r="281" spans="1:7" outlineLevel="1" x14ac:dyDescent="0.25">
      <c r="A281" s="151" t="s">
        <v>866</v>
      </c>
      <c r="C281" s="186"/>
      <c r="E281" s="146"/>
      <c r="F281" s="146"/>
    </row>
    <row r="282" spans="1:7" outlineLevel="1" x14ac:dyDescent="0.25">
      <c r="A282" s="151" t="s">
        <v>867</v>
      </c>
      <c r="C282" s="186"/>
      <c r="E282" s="146"/>
      <c r="F282" s="146"/>
    </row>
    <row r="283" spans="1:7" outlineLevel="1" x14ac:dyDescent="0.25">
      <c r="A283" s="151" t="s">
        <v>868</v>
      </c>
      <c r="C283" s="186"/>
      <c r="E283" s="146"/>
      <c r="F283" s="146"/>
    </row>
    <row r="284" spans="1:7" outlineLevel="1" x14ac:dyDescent="0.25">
      <c r="A284" s="151" t="s">
        <v>869</v>
      </c>
      <c r="C284" s="186"/>
      <c r="E284" s="146"/>
      <c r="F284" s="146"/>
    </row>
    <row r="285" spans="1:7" outlineLevel="1" x14ac:dyDescent="0.25">
      <c r="A285" s="151" t="s">
        <v>870</v>
      </c>
      <c r="C285" s="186"/>
      <c r="E285" s="146"/>
      <c r="F285" s="146"/>
    </row>
    <row r="286" spans="1:7" ht="18.75" x14ac:dyDescent="0.25">
      <c r="A286" s="175"/>
      <c r="B286" s="176" t="s">
        <v>871</v>
      </c>
      <c r="C286" s="175"/>
      <c r="D286" s="175"/>
      <c r="E286" s="175"/>
      <c r="F286" s="177"/>
      <c r="G286" s="177"/>
    </row>
    <row r="287" spans="1:7" ht="15" customHeight="1" x14ac:dyDescent="0.25">
      <c r="A287" s="162"/>
      <c r="B287" s="163" t="s">
        <v>872</v>
      </c>
      <c r="C287" s="162" t="s">
        <v>750</v>
      </c>
      <c r="D287" s="162" t="s">
        <v>751</v>
      </c>
      <c r="E287" s="162"/>
      <c r="F287" s="162" t="s">
        <v>579</v>
      </c>
      <c r="G287" s="162" t="s">
        <v>752</v>
      </c>
    </row>
    <row r="288" spans="1:7" x14ac:dyDescent="0.25">
      <c r="A288" s="151" t="s">
        <v>873</v>
      </c>
      <c r="B288" s="151" t="s">
        <v>754</v>
      </c>
      <c r="C288" s="151" t="s">
        <v>94</v>
      </c>
      <c r="D288" s="178"/>
      <c r="E288" s="178"/>
      <c r="F288" s="179"/>
      <c r="G288" s="179"/>
    </row>
    <row r="289" spans="1:7" x14ac:dyDescent="0.25">
      <c r="A289" s="178"/>
      <c r="D289" s="178"/>
      <c r="E289" s="178"/>
      <c r="F289" s="179"/>
      <c r="G289" s="179"/>
    </row>
    <row r="290" spans="1:7" x14ac:dyDescent="0.25">
      <c r="B290" s="151" t="s">
        <v>755</v>
      </c>
      <c r="D290" s="178"/>
      <c r="E290" s="178"/>
      <c r="F290" s="179"/>
      <c r="G290" s="179"/>
    </row>
    <row r="291" spans="1:7" x14ac:dyDescent="0.25">
      <c r="A291" s="151" t="s">
        <v>874</v>
      </c>
      <c r="B291" s="172" t="s">
        <v>672</v>
      </c>
      <c r="C291" s="151" t="s">
        <v>94</v>
      </c>
      <c r="D291" s="151" t="s">
        <v>94</v>
      </c>
      <c r="E291" s="178"/>
      <c r="F291" s="165" t="str">
        <f t="shared" ref="F291:F314" si="9">IF($C$315=0,"",IF(C291="[for completion]","",C291/$C$315))</f>
        <v/>
      </c>
      <c r="G291" s="165" t="str">
        <f t="shared" ref="G291:G314" si="10">IF($D$315=0,"",IF(D291="[for completion]","",D291/$D$315))</f>
        <v/>
      </c>
    </row>
    <row r="292" spans="1:7" x14ac:dyDescent="0.25">
      <c r="A292" s="151" t="s">
        <v>875</v>
      </c>
      <c r="B292" s="172" t="s">
        <v>672</v>
      </c>
      <c r="C292" s="151" t="s">
        <v>94</v>
      </c>
      <c r="D292" s="151" t="s">
        <v>94</v>
      </c>
      <c r="E292" s="178"/>
      <c r="F292" s="165" t="str">
        <f t="shared" si="9"/>
        <v/>
      </c>
      <c r="G292" s="165" t="str">
        <f t="shared" si="10"/>
        <v/>
      </c>
    </row>
    <row r="293" spans="1:7" x14ac:dyDescent="0.25">
      <c r="A293" s="151" t="s">
        <v>876</v>
      </c>
      <c r="B293" s="172" t="s">
        <v>672</v>
      </c>
      <c r="C293" s="151" t="s">
        <v>94</v>
      </c>
      <c r="D293" s="151" t="s">
        <v>94</v>
      </c>
      <c r="E293" s="178"/>
      <c r="F293" s="165" t="str">
        <f t="shared" si="9"/>
        <v/>
      </c>
      <c r="G293" s="165" t="str">
        <f t="shared" si="10"/>
        <v/>
      </c>
    </row>
    <row r="294" spans="1:7" x14ac:dyDescent="0.25">
      <c r="A294" s="151" t="s">
        <v>877</v>
      </c>
      <c r="B294" s="172" t="s">
        <v>672</v>
      </c>
      <c r="C294" s="151" t="s">
        <v>94</v>
      </c>
      <c r="D294" s="151" t="s">
        <v>94</v>
      </c>
      <c r="E294" s="178"/>
      <c r="F294" s="165" t="str">
        <f t="shared" si="9"/>
        <v/>
      </c>
      <c r="G294" s="165" t="str">
        <f t="shared" si="10"/>
        <v/>
      </c>
    </row>
    <row r="295" spans="1:7" x14ac:dyDescent="0.25">
      <c r="A295" s="151" t="s">
        <v>878</v>
      </c>
      <c r="B295" s="172" t="s">
        <v>672</v>
      </c>
      <c r="C295" s="151" t="s">
        <v>94</v>
      </c>
      <c r="D295" s="151" t="s">
        <v>94</v>
      </c>
      <c r="E295" s="178"/>
      <c r="F295" s="165" t="str">
        <f t="shared" si="9"/>
        <v/>
      </c>
      <c r="G295" s="165" t="str">
        <f t="shared" si="10"/>
        <v/>
      </c>
    </row>
    <row r="296" spans="1:7" x14ac:dyDescent="0.25">
      <c r="A296" s="151" t="s">
        <v>879</v>
      </c>
      <c r="B296" s="172" t="s">
        <v>672</v>
      </c>
      <c r="C296" s="151" t="s">
        <v>94</v>
      </c>
      <c r="D296" s="151" t="s">
        <v>94</v>
      </c>
      <c r="E296" s="178"/>
      <c r="F296" s="165" t="str">
        <f t="shared" si="9"/>
        <v/>
      </c>
      <c r="G296" s="165" t="str">
        <f t="shared" si="10"/>
        <v/>
      </c>
    </row>
    <row r="297" spans="1:7" x14ac:dyDescent="0.25">
      <c r="A297" s="151" t="s">
        <v>880</v>
      </c>
      <c r="B297" s="172" t="s">
        <v>672</v>
      </c>
      <c r="C297" s="151" t="s">
        <v>94</v>
      </c>
      <c r="D297" s="151" t="s">
        <v>94</v>
      </c>
      <c r="E297" s="178"/>
      <c r="F297" s="165" t="str">
        <f t="shared" si="9"/>
        <v/>
      </c>
      <c r="G297" s="165" t="str">
        <f t="shared" si="10"/>
        <v/>
      </c>
    </row>
    <row r="298" spans="1:7" x14ac:dyDescent="0.25">
      <c r="A298" s="151" t="s">
        <v>881</v>
      </c>
      <c r="B298" s="172" t="s">
        <v>672</v>
      </c>
      <c r="C298" s="151" t="s">
        <v>94</v>
      </c>
      <c r="D298" s="151" t="s">
        <v>94</v>
      </c>
      <c r="E298" s="178"/>
      <c r="F298" s="165" t="str">
        <f t="shared" si="9"/>
        <v/>
      </c>
      <c r="G298" s="165" t="str">
        <f t="shared" si="10"/>
        <v/>
      </c>
    </row>
    <row r="299" spans="1:7" x14ac:dyDescent="0.25">
      <c r="A299" s="151" t="s">
        <v>882</v>
      </c>
      <c r="B299" s="172" t="s">
        <v>672</v>
      </c>
      <c r="C299" s="151" t="s">
        <v>94</v>
      </c>
      <c r="D299" s="151" t="s">
        <v>94</v>
      </c>
      <c r="E299" s="178"/>
      <c r="F299" s="165" t="str">
        <f t="shared" si="9"/>
        <v/>
      </c>
      <c r="G299" s="165" t="str">
        <f t="shared" si="10"/>
        <v/>
      </c>
    </row>
    <row r="300" spans="1:7" x14ac:dyDescent="0.25">
      <c r="A300" s="151" t="s">
        <v>883</v>
      </c>
      <c r="B300" s="172" t="s">
        <v>672</v>
      </c>
      <c r="C300" s="151" t="s">
        <v>94</v>
      </c>
      <c r="D300" s="151" t="s">
        <v>94</v>
      </c>
      <c r="E300" s="172"/>
      <c r="F300" s="165" t="str">
        <f t="shared" si="9"/>
        <v/>
      </c>
      <c r="G300" s="165" t="str">
        <f t="shared" si="10"/>
        <v/>
      </c>
    </row>
    <row r="301" spans="1:7" x14ac:dyDescent="0.25">
      <c r="A301" s="151" t="s">
        <v>884</v>
      </c>
      <c r="B301" s="172" t="s">
        <v>672</v>
      </c>
      <c r="C301" s="151" t="s">
        <v>94</v>
      </c>
      <c r="D301" s="151" t="s">
        <v>94</v>
      </c>
      <c r="E301" s="172"/>
      <c r="F301" s="165" t="str">
        <f t="shared" si="9"/>
        <v/>
      </c>
      <c r="G301" s="165" t="str">
        <f t="shared" si="10"/>
        <v/>
      </c>
    </row>
    <row r="302" spans="1:7" x14ac:dyDescent="0.25">
      <c r="A302" s="151" t="s">
        <v>885</v>
      </c>
      <c r="B302" s="172" t="s">
        <v>672</v>
      </c>
      <c r="C302" s="151" t="s">
        <v>94</v>
      </c>
      <c r="D302" s="151" t="s">
        <v>94</v>
      </c>
      <c r="E302" s="172"/>
      <c r="F302" s="165" t="str">
        <f t="shared" si="9"/>
        <v/>
      </c>
      <c r="G302" s="165" t="str">
        <f t="shared" si="10"/>
        <v/>
      </c>
    </row>
    <row r="303" spans="1:7" x14ac:dyDescent="0.25">
      <c r="A303" s="151" t="s">
        <v>886</v>
      </c>
      <c r="B303" s="172" t="s">
        <v>672</v>
      </c>
      <c r="C303" s="151" t="s">
        <v>94</v>
      </c>
      <c r="D303" s="151" t="s">
        <v>94</v>
      </c>
      <c r="E303" s="172"/>
      <c r="F303" s="165" t="str">
        <f t="shared" si="9"/>
        <v/>
      </c>
      <c r="G303" s="165" t="str">
        <f t="shared" si="10"/>
        <v/>
      </c>
    </row>
    <row r="304" spans="1:7" x14ac:dyDescent="0.25">
      <c r="A304" s="151" t="s">
        <v>887</v>
      </c>
      <c r="B304" s="172" t="s">
        <v>672</v>
      </c>
      <c r="C304" s="151" t="s">
        <v>94</v>
      </c>
      <c r="D304" s="151" t="s">
        <v>94</v>
      </c>
      <c r="E304" s="172"/>
      <c r="F304" s="165" t="str">
        <f t="shared" si="9"/>
        <v/>
      </c>
      <c r="G304" s="165" t="str">
        <f t="shared" si="10"/>
        <v/>
      </c>
    </row>
    <row r="305" spans="1:7" x14ac:dyDescent="0.25">
      <c r="A305" s="151" t="s">
        <v>888</v>
      </c>
      <c r="B305" s="172" t="s">
        <v>672</v>
      </c>
      <c r="C305" s="151" t="s">
        <v>94</v>
      </c>
      <c r="D305" s="151" t="s">
        <v>94</v>
      </c>
      <c r="E305" s="172"/>
      <c r="F305" s="165" t="str">
        <f t="shared" si="9"/>
        <v/>
      </c>
      <c r="G305" s="165" t="str">
        <f t="shared" si="10"/>
        <v/>
      </c>
    </row>
    <row r="306" spans="1:7" x14ac:dyDescent="0.25">
      <c r="A306" s="151" t="s">
        <v>889</v>
      </c>
      <c r="B306" s="172" t="s">
        <v>672</v>
      </c>
      <c r="C306" s="151" t="s">
        <v>94</v>
      </c>
      <c r="D306" s="151" t="s">
        <v>94</v>
      </c>
      <c r="F306" s="165" t="str">
        <f t="shared" si="9"/>
        <v/>
      </c>
      <c r="G306" s="165" t="str">
        <f t="shared" si="10"/>
        <v/>
      </c>
    </row>
    <row r="307" spans="1:7" x14ac:dyDescent="0.25">
      <c r="A307" s="151" t="s">
        <v>890</v>
      </c>
      <c r="B307" s="172" t="s">
        <v>672</v>
      </c>
      <c r="C307" s="151" t="s">
        <v>94</v>
      </c>
      <c r="D307" s="151" t="s">
        <v>94</v>
      </c>
      <c r="E307" s="167"/>
      <c r="F307" s="165" t="str">
        <f t="shared" si="9"/>
        <v/>
      </c>
      <c r="G307" s="165" t="str">
        <f t="shared" si="10"/>
        <v/>
      </c>
    </row>
    <row r="308" spans="1:7" x14ac:dyDescent="0.25">
      <c r="A308" s="151" t="s">
        <v>891</v>
      </c>
      <c r="B308" s="172" t="s">
        <v>672</v>
      </c>
      <c r="C308" s="151" t="s">
        <v>94</v>
      </c>
      <c r="D308" s="151" t="s">
        <v>94</v>
      </c>
      <c r="E308" s="167"/>
      <c r="F308" s="165" t="str">
        <f t="shared" si="9"/>
        <v/>
      </c>
      <c r="G308" s="165" t="str">
        <f t="shared" si="10"/>
        <v/>
      </c>
    </row>
    <row r="309" spans="1:7" x14ac:dyDescent="0.25">
      <c r="A309" s="151" t="s">
        <v>892</v>
      </c>
      <c r="B309" s="172" t="s">
        <v>672</v>
      </c>
      <c r="C309" s="151" t="s">
        <v>94</v>
      </c>
      <c r="D309" s="151" t="s">
        <v>94</v>
      </c>
      <c r="E309" s="167"/>
      <c r="F309" s="165" t="str">
        <f t="shared" si="9"/>
        <v/>
      </c>
      <c r="G309" s="165" t="str">
        <f t="shared" si="10"/>
        <v/>
      </c>
    </row>
    <row r="310" spans="1:7" x14ac:dyDescent="0.25">
      <c r="A310" s="151" t="s">
        <v>893</v>
      </c>
      <c r="B310" s="172" t="s">
        <v>672</v>
      </c>
      <c r="C310" s="151" t="s">
        <v>94</v>
      </c>
      <c r="D310" s="151" t="s">
        <v>94</v>
      </c>
      <c r="E310" s="167"/>
      <c r="F310" s="165" t="str">
        <f t="shared" si="9"/>
        <v/>
      </c>
      <c r="G310" s="165" t="str">
        <f t="shared" si="10"/>
        <v/>
      </c>
    </row>
    <row r="311" spans="1:7" x14ac:dyDescent="0.25">
      <c r="A311" s="151" t="s">
        <v>894</v>
      </c>
      <c r="B311" s="172" t="s">
        <v>672</v>
      </c>
      <c r="C311" s="151" t="s">
        <v>94</v>
      </c>
      <c r="D311" s="151" t="s">
        <v>94</v>
      </c>
      <c r="E311" s="167"/>
      <c r="F311" s="165" t="str">
        <f t="shared" si="9"/>
        <v/>
      </c>
      <c r="G311" s="165" t="str">
        <f t="shared" si="10"/>
        <v/>
      </c>
    </row>
    <row r="312" spans="1:7" x14ac:dyDescent="0.25">
      <c r="A312" s="151" t="s">
        <v>895</v>
      </c>
      <c r="B312" s="172" t="s">
        <v>672</v>
      </c>
      <c r="C312" s="151" t="s">
        <v>94</v>
      </c>
      <c r="D312" s="151" t="s">
        <v>94</v>
      </c>
      <c r="E312" s="167"/>
      <c r="F312" s="165" t="str">
        <f t="shared" si="9"/>
        <v/>
      </c>
      <c r="G312" s="165" t="str">
        <f t="shared" si="10"/>
        <v/>
      </c>
    </row>
    <row r="313" spans="1:7" x14ac:dyDescent="0.25">
      <c r="A313" s="151" t="s">
        <v>896</v>
      </c>
      <c r="B313" s="172" t="s">
        <v>672</v>
      </c>
      <c r="C313" s="151" t="s">
        <v>94</v>
      </c>
      <c r="D313" s="151" t="s">
        <v>94</v>
      </c>
      <c r="E313" s="167"/>
      <c r="F313" s="165" t="str">
        <f t="shared" si="9"/>
        <v/>
      </c>
      <c r="G313" s="165" t="str">
        <f t="shared" si="10"/>
        <v/>
      </c>
    </row>
    <row r="314" spans="1:7" x14ac:dyDescent="0.25">
      <c r="A314" s="151" t="s">
        <v>897</v>
      </c>
      <c r="B314" s="172" t="s">
        <v>672</v>
      </c>
      <c r="C314" s="151" t="s">
        <v>94</v>
      </c>
      <c r="D314" s="151" t="s">
        <v>94</v>
      </c>
      <c r="E314" s="167"/>
      <c r="F314" s="165" t="str">
        <f t="shared" si="9"/>
        <v/>
      </c>
      <c r="G314" s="165" t="str">
        <f t="shared" si="10"/>
        <v/>
      </c>
    </row>
    <row r="315" spans="1:7" x14ac:dyDescent="0.25">
      <c r="A315" s="151" t="s">
        <v>898</v>
      </c>
      <c r="B315" s="181" t="s">
        <v>160</v>
      </c>
      <c r="C315" s="172">
        <f>SUM(C291:C314)</f>
        <v>0</v>
      </c>
      <c r="D315" s="172">
        <f>SUM(D291:D314)</f>
        <v>0</v>
      </c>
      <c r="E315" s="167"/>
      <c r="F315" s="182">
        <f>SUM(F291:F314)</f>
        <v>0</v>
      </c>
      <c r="G315" s="182">
        <f>SUM(G291:G314)</f>
        <v>0</v>
      </c>
    </row>
    <row r="316" spans="1:7" ht="15" customHeight="1" x14ac:dyDescent="0.25">
      <c r="A316" s="162"/>
      <c r="B316" s="163" t="s">
        <v>899</v>
      </c>
      <c r="C316" s="162" t="s">
        <v>750</v>
      </c>
      <c r="D316" s="162" t="s">
        <v>751</v>
      </c>
      <c r="E316" s="162"/>
      <c r="F316" s="162" t="s">
        <v>579</v>
      </c>
      <c r="G316" s="162" t="s">
        <v>752</v>
      </c>
    </row>
    <row r="317" spans="1:7" x14ac:dyDescent="0.25">
      <c r="A317" s="151" t="s">
        <v>900</v>
      </c>
      <c r="B317" s="151" t="s">
        <v>783</v>
      </c>
      <c r="C317" s="186" t="s">
        <v>94</v>
      </c>
      <c r="G317" s="151"/>
    </row>
    <row r="318" spans="1:7" x14ac:dyDescent="0.25">
      <c r="G318" s="151"/>
    </row>
    <row r="319" spans="1:7" x14ac:dyDescent="0.25">
      <c r="B319" s="172" t="s">
        <v>784</v>
      </c>
      <c r="G319" s="151"/>
    </row>
    <row r="320" spans="1:7" x14ac:dyDescent="0.25">
      <c r="A320" s="151" t="s">
        <v>901</v>
      </c>
      <c r="B320" s="151" t="s">
        <v>786</v>
      </c>
      <c r="C320" s="151" t="s">
        <v>94</v>
      </c>
      <c r="D320" s="151" t="s">
        <v>94</v>
      </c>
      <c r="F320" s="165" t="str">
        <f>IF($C$328=0,"",IF(C320="[for completion]","",C320/$C$328))</f>
        <v/>
      </c>
      <c r="G320" s="165" t="str">
        <f>IF($D$328=0,"",IF(D320="[for completion]","",D320/$D$328))</f>
        <v/>
      </c>
    </row>
    <row r="321" spans="1:7" x14ac:dyDescent="0.25">
      <c r="A321" s="151" t="s">
        <v>902</v>
      </c>
      <c r="B321" s="151" t="s">
        <v>788</v>
      </c>
      <c r="C321" s="151" t="s">
        <v>94</v>
      </c>
      <c r="D321" s="151" t="s">
        <v>94</v>
      </c>
      <c r="F321" s="165" t="str">
        <f t="shared" ref="F321:F334" si="11">IF($C$328=0,"",IF(C321="[for completion]","",C321/$C$328))</f>
        <v/>
      </c>
      <c r="G321" s="165" t="str">
        <f t="shared" ref="G321:G334" si="12">IF($D$328=0,"",IF(D321="[for completion]","",D321/$D$328))</f>
        <v/>
      </c>
    </row>
    <row r="322" spans="1:7" x14ac:dyDescent="0.25">
      <c r="A322" s="151" t="s">
        <v>903</v>
      </c>
      <c r="B322" s="151" t="s">
        <v>790</v>
      </c>
      <c r="C322" s="151" t="s">
        <v>94</v>
      </c>
      <c r="D322" s="151" t="s">
        <v>94</v>
      </c>
      <c r="F322" s="165" t="str">
        <f t="shared" si="11"/>
        <v/>
      </c>
      <c r="G322" s="165" t="str">
        <f t="shared" si="12"/>
        <v/>
      </c>
    </row>
    <row r="323" spans="1:7" x14ac:dyDescent="0.25">
      <c r="A323" s="151" t="s">
        <v>904</v>
      </c>
      <c r="B323" s="151" t="s">
        <v>792</v>
      </c>
      <c r="C323" s="151" t="s">
        <v>94</v>
      </c>
      <c r="D323" s="151" t="s">
        <v>94</v>
      </c>
      <c r="F323" s="165" t="str">
        <f t="shared" si="11"/>
        <v/>
      </c>
      <c r="G323" s="165" t="str">
        <f t="shared" si="12"/>
        <v/>
      </c>
    </row>
    <row r="324" spans="1:7" x14ac:dyDescent="0.25">
      <c r="A324" s="151" t="s">
        <v>905</v>
      </c>
      <c r="B324" s="151" t="s">
        <v>794</v>
      </c>
      <c r="C324" s="151" t="s">
        <v>94</v>
      </c>
      <c r="D324" s="151" t="s">
        <v>94</v>
      </c>
      <c r="F324" s="165" t="str">
        <f t="shared" si="11"/>
        <v/>
      </c>
      <c r="G324" s="165" t="str">
        <f t="shared" si="12"/>
        <v/>
      </c>
    </row>
    <row r="325" spans="1:7" x14ac:dyDescent="0.25">
      <c r="A325" s="151" t="s">
        <v>906</v>
      </c>
      <c r="B325" s="151" t="s">
        <v>796</v>
      </c>
      <c r="C325" s="151" t="s">
        <v>94</v>
      </c>
      <c r="D325" s="151" t="s">
        <v>94</v>
      </c>
      <c r="F325" s="165" t="str">
        <f t="shared" si="11"/>
        <v/>
      </c>
      <c r="G325" s="165" t="str">
        <f t="shared" si="12"/>
        <v/>
      </c>
    </row>
    <row r="326" spans="1:7" x14ac:dyDescent="0.25">
      <c r="A326" s="151" t="s">
        <v>907</v>
      </c>
      <c r="B326" s="151" t="s">
        <v>798</v>
      </c>
      <c r="C326" s="151" t="s">
        <v>94</v>
      </c>
      <c r="D326" s="151" t="s">
        <v>94</v>
      </c>
      <c r="F326" s="165" t="str">
        <f t="shared" si="11"/>
        <v/>
      </c>
      <c r="G326" s="165" t="str">
        <f t="shared" si="12"/>
        <v/>
      </c>
    </row>
    <row r="327" spans="1:7" x14ac:dyDescent="0.25">
      <c r="A327" s="151" t="s">
        <v>908</v>
      </c>
      <c r="B327" s="151" t="s">
        <v>800</v>
      </c>
      <c r="C327" s="151" t="s">
        <v>94</v>
      </c>
      <c r="D327" s="151" t="s">
        <v>94</v>
      </c>
      <c r="F327" s="165" t="str">
        <f t="shared" si="11"/>
        <v/>
      </c>
      <c r="G327" s="165" t="str">
        <f t="shared" si="12"/>
        <v/>
      </c>
    </row>
    <row r="328" spans="1:7" x14ac:dyDescent="0.25">
      <c r="A328" s="151" t="s">
        <v>909</v>
      </c>
      <c r="B328" s="181" t="s">
        <v>160</v>
      </c>
      <c r="C328" s="151">
        <f>SUM(C320:C327)</f>
        <v>0</v>
      </c>
      <c r="D328" s="151">
        <f>SUM(D320:D327)</f>
        <v>0</v>
      </c>
      <c r="F328" s="167">
        <f>SUM(F320:F327)</f>
        <v>0</v>
      </c>
      <c r="G328" s="167">
        <f>SUM(G320:G327)</f>
        <v>0</v>
      </c>
    </row>
    <row r="329" spans="1:7" outlineLevel="1" x14ac:dyDescent="0.25">
      <c r="A329" s="151" t="s">
        <v>910</v>
      </c>
      <c r="B329" s="168" t="s">
        <v>803</v>
      </c>
      <c r="F329" s="165" t="str">
        <f t="shared" si="11"/>
        <v/>
      </c>
      <c r="G329" s="165" t="str">
        <f t="shared" si="12"/>
        <v/>
      </c>
    </row>
    <row r="330" spans="1:7" outlineLevel="1" x14ac:dyDescent="0.25">
      <c r="A330" s="151" t="s">
        <v>911</v>
      </c>
      <c r="B330" s="168" t="s">
        <v>805</v>
      </c>
      <c r="F330" s="165" t="str">
        <f t="shared" si="11"/>
        <v/>
      </c>
      <c r="G330" s="165" t="str">
        <f t="shared" si="12"/>
        <v/>
      </c>
    </row>
    <row r="331" spans="1:7" outlineLevel="1" x14ac:dyDescent="0.25">
      <c r="A331" s="151" t="s">
        <v>912</v>
      </c>
      <c r="B331" s="168" t="s">
        <v>807</v>
      </c>
      <c r="F331" s="165" t="str">
        <f t="shared" si="11"/>
        <v/>
      </c>
      <c r="G331" s="165" t="str">
        <f t="shared" si="12"/>
        <v/>
      </c>
    </row>
    <row r="332" spans="1:7" outlineLevel="1" x14ac:dyDescent="0.25">
      <c r="A332" s="151" t="s">
        <v>913</v>
      </c>
      <c r="B332" s="168" t="s">
        <v>809</v>
      </c>
      <c r="F332" s="165" t="str">
        <f t="shared" si="11"/>
        <v/>
      </c>
      <c r="G332" s="165" t="str">
        <f t="shared" si="12"/>
        <v/>
      </c>
    </row>
    <row r="333" spans="1:7" outlineLevel="1" x14ac:dyDescent="0.25">
      <c r="A333" s="151" t="s">
        <v>914</v>
      </c>
      <c r="B333" s="168" t="s">
        <v>811</v>
      </c>
      <c r="F333" s="165" t="str">
        <f t="shared" si="11"/>
        <v/>
      </c>
      <c r="G333" s="165" t="str">
        <f t="shared" si="12"/>
        <v/>
      </c>
    </row>
    <row r="334" spans="1:7" outlineLevel="1" x14ac:dyDescent="0.25">
      <c r="A334" s="151" t="s">
        <v>915</v>
      </c>
      <c r="B334" s="168" t="s">
        <v>813</v>
      </c>
      <c r="F334" s="165" t="str">
        <f t="shared" si="11"/>
        <v/>
      </c>
      <c r="G334" s="165" t="str">
        <f t="shared" si="12"/>
        <v/>
      </c>
    </row>
    <row r="335" spans="1:7" outlineLevel="1" x14ac:dyDescent="0.25">
      <c r="A335" s="151" t="s">
        <v>916</v>
      </c>
      <c r="B335" s="168"/>
      <c r="F335" s="165"/>
      <c r="G335" s="165"/>
    </row>
    <row r="336" spans="1:7" outlineLevel="1" x14ac:dyDescent="0.25">
      <c r="A336" s="151" t="s">
        <v>917</v>
      </c>
      <c r="B336" s="168"/>
      <c r="F336" s="165"/>
      <c r="G336" s="165"/>
    </row>
    <row r="337" spans="1:7" outlineLevel="1" x14ac:dyDescent="0.25">
      <c r="A337" s="151" t="s">
        <v>918</v>
      </c>
      <c r="B337" s="168"/>
      <c r="F337" s="167"/>
      <c r="G337" s="167"/>
    </row>
    <row r="338" spans="1:7" ht="15" customHeight="1" x14ac:dyDescent="0.25">
      <c r="A338" s="162"/>
      <c r="B338" s="163" t="s">
        <v>919</v>
      </c>
      <c r="C338" s="162" t="s">
        <v>750</v>
      </c>
      <c r="D338" s="162" t="s">
        <v>751</v>
      </c>
      <c r="E338" s="162"/>
      <c r="F338" s="162" t="s">
        <v>579</v>
      </c>
      <c r="G338" s="162" t="s">
        <v>752</v>
      </c>
    </row>
    <row r="339" spans="1:7" x14ac:dyDescent="0.25">
      <c r="A339" s="151" t="s">
        <v>920</v>
      </c>
      <c r="B339" s="151" t="s">
        <v>783</v>
      </c>
      <c r="C339" s="186" t="s">
        <v>129</v>
      </c>
      <c r="G339" s="151"/>
    </row>
    <row r="340" spans="1:7" x14ac:dyDescent="0.25">
      <c r="G340" s="151"/>
    </row>
    <row r="341" spans="1:7" x14ac:dyDescent="0.25">
      <c r="B341" s="172" t="s">
        <v>784</v>
      </c>
      <c r="G341" s="151"/>
    </row>
    <row r="342" spans="1:7" x14ac:dyDescent="0.25">
      <c r="A342" s="151" t="s">
        <v>921</v>
      </c>
      <c r="B342" s="151" t="s">
        <v>786</v>
      </c>
      <c r="C342" s="151" t="s">
        <v>129</v>
      </c>
      <c r="D342" s="151" t="s">
        <v>129</v>
      </c>
      <c r="F342" s="165" t="str">
        <f>IF($C$350=0,"",IF(C342="[Mark as ND1 if not relevant]","",C342/$C$350))</f>
        <v/>
      </c>
      <c r="G342" s="165" t="str">
        <f>IF($D$350=0,"",IF(D342="[Mark as ND1 if not relevant]","",D342/$D$350))</f>
        <v/>
      </c>
    </row>
    <row r="343" spans="1:7" x14ac:dyDescent="0.25">
      <c r="A343" s="151" t="s">
        <v>922</v>
      </c>
      <c r="B343" s="151" t="s">
        <v>788</v>
      </c>
      <c r="C343" s="151" t="s">
        <v>129</v>
      </c>
      <c r="D343" s="151" t="s">
        <v>129</v>
      </c>
      <c r="F343" s="165" t="str">
        <f t="shared" ref="F343:F349" si="13">IF($C$350=0,"",IF(C343="[Mark as ND1 if not relevant]","",C343/$C$350))</f>
        <v/>
      </c>
      <c r="G343" s="165" t="str">
        <f t="shared" ref="G343:G349" si="14">IF($D$350=0,"",IF(D343="[Mark as ND1 if not relevant]","",D343/$D$350))</f>
        <v/>
      </c>
    </row>
    <row r="344" spans="1:7" x14ac:dyDescent="0.25">
      <c r="A344" s="151" t="s">
        <v>923</v>
      </c>
      <c r="B344" s="151" t="s">
        <v>790</v>
      </c>
      <c r="C344" s="151" t="s">
        <v>129</v>
      </c>
      <c r="D344" s="151" t="s">
        <v>129</v>
      </c>
      <c r="F344" s="165" t="str">
        <f t="shared" si="13"/>
        <v/>
      </c>
      <c r="G344" s="165" t="str">
        <f t="shared" si="14"/>
        <v/>
      </c>
    </row>
    <row r="345" spans="1:7" x14ac:dyDescent="0.25">
      <c r="A345" s="151" t="s">
        <v>924</v>
      </c>
      <c r="B345" s="151" t="s">
        <v>792</v>
      </c>
      <c r="C345" s="151" t="s">
        <v>129</v>
      </c>
      <c r="D345" s="151" t="s">
        <v>129</v>
      </c>
      <c r="F345" s="165" t="str">
        <f t="shared" si="13"/>
        <v/>
      </c>
      <c r="G345" s="165" t="str">
        <f t="shared" si="14"/>
        <v/>
      </c>
    </row>
    <row r="346" spans="1:7" x14ac:dyDescent="0.25">
      <c r="A346" s="151" t="s">
        <v>925</v>
      </c>
      <c r="B346" s="151" t="s">
        <v>794</v>
      </c>
      <c r="C346" s="151" t="s">
        <v>129</v>
      </c>
      <c r="D346" s="151" t="s">
        <v>129</v>
      </c>
      <c r="F346" s="165" t="str">
        <f t="shared" si="13"/>
        <v/>
      </c>
      <c r="G346" s="165" t="str">
        <f t="shared" si="14"/>
        <v/>
      </c>
    </row>
    <row r="347" spans="1:7" x14ac:dyDescent="0.25">
      <c r="A347" s="151" t="s">
        <v>926</v>
      </c>
      <c r="B347" s="151" t="s">
        <v>796</v>
      </c>
      <c r="C347" s="151" t="s">
        <v>129</v>
      </c>
      <c r="D347" s="151" t="s">
        <v>129</v>
      </c>
      <c r="F347" s="165" t="str">
        <f t="shared" si="13"/>
        <v/>
      </c>
      <c r="G347" s="165" t="str">
        <f t="shared" si="14"/>
        <v/>
      </c>
    </row>
    <row r="348" spans="1:7" x14ac:dyDescent="0.25">
      <c r="A348" s="151" t="s">
        <v>927</v>
      </c>
      <c r="B348" s="151" t="s">
        <v>798</v>
      </c>
      <c r="C348" s="151" t="s">
        <v>129</v>
      </c>
      <c r="D348" s="151" t="s">
        <v>129</v>
      </c>
      <c r="F348" s="165" t="str">
        <f t="shared" si="13"/>
        <v/>
      </c>
      <c r="G348" s="165" t="str">
        <f t="shared" si="14"/>
        <v/>
      </c>
    </row>
    <row r="349" spans="1:7" x14ac:dyDescent="0.25">
      <c r="A349" s="151" t="s">
        <v>928</v>
      </c>
      <c r="B349" s="151" t="s">
        <v>800</v>
      </c>
      <c r="C349" s="151" t="s">
        <v>129</v>
      </c>
      <c r="D349" s="151" t="s">
        <v>129</v>
      </c>
      <c r="F349" s="165" t="str">
        <f t="shared" si="13"/>
        <v/>
      </c>
      <c r="G349" s="165" t="str">
        <f t="shared" si="14"/>
        <v/>
      </c>
    </row>
    <row r="350" spans="1:7" x14ac:dyDescent="0.25">
      <c r="A350" s="151" t="s">
        <v>929</v>
      </c>
      <c r="B350" s="181" t="s">
        <v>160</v>
      </c>
      <c r="C350" s="151">
        <f>SUM(C342:C349)</f>
        <v>0</v>
      </c>
      <c r="D350" s="151">
        <f>SUM(D342:D349)</f>
        <v>0</v>
      </c>
      <c r="F350" s="167">
        <f>SUM(F342:F349)</f>
        <v>0</v>
      </c>
      <c r="G350" s="167">
        <f>SUM(G342:G349)</f>
        <v>0</v>
      </c>
    </row>
    <row r="351" spans="1:7" outlineLevel="1" x14ac:dyDescent="0.25">
      <c r="A351" s="151" t="s">
        <v>930</v>
      </c>
      <c r="B351" s="168" t="s">
        <v>803</v>
      </c>
      <c r="F351" s="165" t="str">
        <f t="shared" ref="F351:F356" si="15">IF($C$350=0,"",IF(C351="[for completion]","",C351/$C$350))</f>
        <v/>
      </c>
      <c r="G351" s="165" t="str">
        <f t="shared" ref="G351:G356" si="16">IF($D$350=0,"",IF(D351="[for completion]","",D351/$D$350))</f>
        <v/>
      </c>
    </row>
    <row r="352" spans="1:7" outlineLevel="1" x14ac:dyDescent="0.25">
      <c r="A352" s="151" t="s">
        <v>931</v>
      </c>
      <c r="B352" s="168" t="s">
        <v>805</v>
      </c>
      <c r="F352" s="165" t="str">
        <f t="shared" si="15"/>
        <v/>
      </c>
      <c r="G352" s="165" t="str">
        <f t="shared" si="16"/>
        <v/>
      </c>
    </row>
    <row r="353" spans="1:7" outlineLevel="1" x14ac:dyDescent="0.25">
      <c r="A353" s="151" t="s">
        <v>932</v>
      </c>
      <c r="B353" s="168" t="s">
        <v>807</v>
      </c>
      <c r="F353" s="165" t="str">
        <f t="shared" si="15"/>
        <v/>
      </c>
      <c r="G353" s="165" t="str">
        <f t="shared" si="16"/>
        <v/>
      </c>
    </row>
    <row r="354" spans="1:7" outlineLevel="1" x14ac:dyDescent="0.25">
      <c r="A354" s="151" t="s">
        <v>933</v>
      </c>
      <c r="B354" s="168" t="s">
        <v>809</v>
      </c>
      <c r="F354" s="165" t="str">
        <f t="shared" si="15"/>
        <v/>
      </c>
      <c r="G354" s="165" t="str">
        <f t="shared" si="16"/>
        <v/>
      </c>
    </row>
    <row r="355" spans="1:7" outlineLevel="1" x14ac:dyDescent="0.25">
      <c r="A355" s="151" t="s">
        <v>934</v>
      </c>
      <c r="B355" s="168" t="s">
        <v>811</v>
      </c>
      <c r="F355" s="165" t="str">
        <f t="shared" si="15"/>
        <v/>
      </c>
      <c r="G355" s="165" t="str">
        <f t="shared" si="16"/>
        <v/>
      </c>
    </row>
    <row r="356" spans="1:7" outlineLevel="1" x14ac:dyDescent="0.25">
      <c r="A356" s="151" t="s">
        <v>935</v>
      </c>
      <c r="B356" s="168" t="s">
        <v>813</v>
      </c>
      <c r="F356" s="165" t="str">
        <f t="shared" si="15"/>
        <v/>
      </c>
      <c r="G356" s="165" t="str">
        <f t="shared" si="16"/>
        <v/>
      </c>
    </row>
    <row r="357" spans="1:7" outlineLevel="1" x14ac:dyDescent="0.25">
      <c r="A357" s="151" t="s">
        <v>936</v>
      </c>
      <c r="B357" s="168"/>
      <c r="F357" s="165"/>
      <c r="G357" s="165"/>
    </row>
    <row r="358" spans="1:7" outlineLevel="1" x14ac:dyDescent="0.25">
      <c r="A358" s="151" t="s">
        <v>937</v>
      </c>
      <c r="B358" s="168"/>
      <c r="F358" s="165"/>
      <c r="G358" s="165"/>
    </row>
    <row r="359" spans="1:7" outlineLevel="1" x14ac:dyDescent="0.25">
      <c r="A359" s="151" t="s">
        <v>938</v>
      </c>
      <c r="B359" s="168"/>
      <c r="F359" s="165"/>
      <c r="G359" s="167"/>
    </row>
    <row r="360" spans="1:7" ht="15" customHeight="1" x14ac:dyDescent="0.25">
      <c r="A360" s="162"/>
      <c r="B360" s="163" t="s">
        <v>939</v>
      </c>
      <c r="C360" s="162" t="s">
        <v>940</v>
      </c>
      <c r="D360" s="162"/>
      <c r="E360" s="162"/>
      <c r="F360" s="162"/>
      <c r="G360" s="164"/>
    </row>
    <row r="361" spans="1:7" x14ac:dyDescent="0.25">
      <c r="A361" s="151" t="s">
        <v>941</v>
      </c>
      <c r="B361" s="172" t="s">
        <v>942</v>
      </c>
      <c r="C361" s="186" t="s">
        <v>94</v>
      </c>
      <c r="G361" s="151"/>
    </row>
    <row r="362" spans="1:7" x14ac:dyDescent="0.25">
      <c r="A362" s="151" t="s">
        <v>943</v>
      </c>
      <c r="B362" s="172" t="s">
        <v>944</v>
      </c>
      <c r="C362" s="186" t="s">
        <v>94</v>
      </c>
      <c r="G362" s="151"/>
    </row>
    <row r="363" spans="1:7" x14ac:dyDescent="0.25">
      <c r="A363" s="151" t="s">
        <v>945</v>
      </c>
      <c r="B363" s="172" t="s">
        <v>946</v>
      </c>
      <c r="C363" s="186" t="s">
        <v>94</v>
      </c>
      <c r="G363" s="151"/>
    </row>
    <row r="364" spans="1:7" x14ac:dyDescent="0.25">
      <c r="A364" s="151" t="s">
        <v>947</v>
      </c>
      <c r="B364" s="172" t="s">
        <v>948</v>
      </c>
      <c r="C364" s="186" t="s">
        <v>94</v>
      </c>
      <c r="G364" s="151"/>
    </row>
    <row r="365" spans="1:7" x14ac:dyDescent="0.25">
      <c r="A365" s="151" t="s">
        <v>949</v>
      </c>
      <c r="B365" s="172" t="s">
        <v>950</v>
      </c>
      <c r="C365" s="186" t="s">
        <v>94</v>
      </c>
      <c r="G365" s="151"/>
    </row>
    <row r="366" spans="1:7" x14ac:dyDescent="0.25">
      <c r="A366" s="151" t="s">
        <v>951</v>
      </c>
      <c r="B366" s="172" t="s">
        <v>952</v>
      </c>
      <c r="C366" s="186" t="s">
        <v>94</v>
      </c>
      <c r="G366" s="151"/>
    </row>
    <row r="367" spans="1:7" x14ac:dyDescent="0.25">
      <c r="A367" s="151" t="s">
        <v>953</v>
      </c>
      <c r="B367" s="172" t="s">
        <v>954</v>
      </c>
      <c r="C367" s="186" t="s">
        <v>94</v>
      </c>
      <c r="G367" s="151"/>
    </row>
    <row r="368" spans="1:7" x14ac:dyDescent="0.25">
      <c r="A368" s="151" t="s">
        <v>955</v>
      </c>
      <c r="B368" s="172" t="s">
        <v>956</v>
      </c>
      <c r="C368" s="186" t="s">
        <v>94</v>
      </c>
      <c r="G368" s="151"/>
    </row>
    <row r="369" spans="1:7" x14ac:dyDescent="0.25">
      <c r="A369" s="151" t="s">
        <v>957</v>
      </c>
      <c r="B369" s="172" t="s">
        <v>958</v>
      </c>
      <c r="C369" s="186" t="s">
        <v>94</v>
      </c>
      <c r="G369" s="151"/>
    </row>
    <row r="370" spans="1:7" x14ac:dyDescent="0.25">
      <c r="A370" s="151" t="s">
        <v>959</v>
      </c>
      <c r="B370" s="172" t="s">
        <v>158</v>
      </c>
      <c r="C370" s="186" t="s">
        <v>94</v>
      </c>
      <c r="G370" s="151"/>
    </row>
    <row r="371" spans="1:7" outlineLevel="1" x14ac:dyDescent="0.25">
      <c r="A371" s="151" t="s">
        <v>960</v>
      </c>
      <c r="B371" s="168" t="s">
        <v>961</v>
      </c>
      <c r="C371" s="186"/>
      <c r="G371" s="151"/>
    </row>
    <row r="372" spans="1:7" outlineLevel="1" x14ac:dyDescent="0.25">
      <c r="A372" s="151" t="s">
        <v>962</v>
      </c>
      <c r="B372" s="168" t="s">
        <v>162</v>
      </c>
      <c r="C372" s="186"/>
      <c r="G372" s="151"/>
    </row>
    <row r="373" spans="1:7" outlineLevel="1" x14ac:dyDescent="0.25">
      <c r="A373" s="151" t="s">
        <v>963</v>
      </c>
      <c r="B373" s="168" t="s">
        <v>162</v>
      </c>
      <c r="C373" s="186"/>
      <c r="G373" s="151"/>
    </row>
    <row r="374" spans="1:7" outlineLevel="1" x14ac:dyDescent="0.25">
      <c r="A374" s="151" t="s">
        <v>964</v>
      </c>
      <c r="B374" s="168" t="s">
        <v>162</v>
      </c>
      <c r="C374" s="186"/>
      <c r="G374" s="151"/>
    </row>
    <row r="375" spans="1:7" outlineLevel="1" x14ac:dyDescent="0.25">
      <c r="A375" s="151" t="s">
        <v>965</v>
      </c>
      <c r="B375" s="168" t="s">
        <v>162</v>
      </c>
      <c r="C375" s="186"/>
      <c r="G375" s="151"/>
    </row>
    <row r="376" spans="1:7" outlineLevel="1" x14ac:dyDescent="0.25">
      <c r="A376" s="151" t="s">
        <v>966</v>
      </c>
      <c r="B376" s="168" t="s">
        <v>162</v>
      </c>
      <c r="C376" s="186"/>
      <c r="G376" s="151"/>
    </row>
    <row r="377" spans="1:7" outlineLevel="1" x14ac:dyDescent="0.25">
      <c r="A377" s="151" t="s">
        <v>967</v>
      </c>
      <c r="B377" s="168" t="s">
        <v>162</v>
      </c>
      <c r="C377" s="186"/>
      <c r="G377" s="151"/>
    </row>
    <row r="378" spans="1:7" outlineLevel="1" x14ac:dyDescent="0.25">
      <c r="A378" s="151" t="s">
        <v>968</v>
      </c>
      <c r="B378" s="168" t="s">
        <v>162</v>
      </c>
      <c r="C378" s="186"/>
      <c r="G378" s="151"/>
    </row>
    <row r="379" spans="1:7" outlineLevel="1" x14ac:dyDescent="0.25">
      <c r="A379" s="151" t="s">
        <v>969</v>
      </c>
      <c r="B379" s="168" t="s">
        <v>162</v>
      </c>
      <c r="C379" s="186"/>
      <c r="G379" s="151"/>
    </row>
    <row r="380" spans="1:7" outlineLevel="1" x14ac:dyDescent="0.25">
      <c r="A380" s="151" t="s">
        <v>970</v>
      </c>
      <c r="B380" s="168" t="s">
        <v>162</v>
      </c>
      <c r="C380" s="186"/>
      <c r="G380" s="151"/>
    </row>
    <row r="381" spans="1:7" outlineLevel="1" x14ac:dyDescent="0.25">
      <c r="A381" s="151" t="s">
        <v>971</v>
      </c>
      <c r="B381" s="168" t="s">
        <v>162</v>
      </c>
      <c r="C381" s="186"/>
      <c r="G381" s="151"/>
    </row>
    <row r="382" spans="1:7" outlineLevel="1" x14ac:dyDescent="0.25">
      <c r="A382" s="151" t="s">
        <v>972</v>
      </c>
      <c r="B382" s="168" t="s">
        <v>162</v>
      </c>
      <c r="C382" s="186"/>
    </row>
    <row r="383" spans="1:7" outlineLevel="1" x14ac:dyDescent="0.25">
      <c r="A383" s="151" t="s">
        <v>973</v>
      </c>
      <c r="B383" s="168" t="s">
        <v>162</v>
      </c>
      <c r="C383" s="186"/>
    </row>
    <row r="384" spans="1:7" outlineLevel="1" x14ac:dyDescent="0.25">
      <c r="A384" s="151" t="s">
        <v>974</v>
      </c>
      <c r="B384" s="168" t="s">
        <v>162</v>
      </c>
      <c r="C384" s="186"/>
    </row>
    <row r="385" spans="1:3" outlineLevel="1" x14ac:dyDescent="0.25">
      <c r="A385" s="151" t="s">
        <v>975</v>
      </c>
      <c r="B385" s="168" t="s">
        <v>162</v>
      </c>
      <c r="C385" s="186"/>
    </row>
    <row r="386" spans="1:3" outlineLevel="1" x14ac:dyDescent="0.25">
      <c r="A386" s="151" t="s">
        <v>976</v>
      </c>
      <c r="B386" s="168" t="s">
        <v>162</v>
      </c>
      <c r="C386" s="186"/>
    </row>
    <row r="387" spans="1:3" outlineLevel="1" x14ac:dyDescent="0.25">
      <c r="A387" s="151" t="s">
        <v>977</v>
      </c>
      <c r="B387" s="168" t="s">
        <v>162</v>
      </c>
      <c r="C387" s="186"/>
    </row>
    <row r="388" spans="1:3" x14ac:dyDescent="0.25">
      <c r="C388" s="186"/>
    </row>
    <row r="389" spans="1:3" x14ac:dyDescent="0.25">
      <c r="C389" s="186"/>
    </row>
    <row r="390" spans="1:3" x14ac:dyDescent="0.25">
      <c r="C390" s="186"/>
    </row>
    <row r="391" spans="1:3" x14ac:dyDescent="0.25">
      <c r="C391" s="186"/>
    </row>
    <row r="392" spans="1:3" x14ac:dyDescent="0.25">
      <c r="C392" s="186"/>
    </row>
    <row r="393" spans="1:3" x14ac:dyDescent="0.25">
      <c r="C393" s="186"/>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179"/>
  <sheetViews>
    <sheetView zoomScale="80" zoomScaleNormal="80" workbookViewId="0">
      <selection activeCell="B27" sqref="B27"/>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2" t="s">
        <v>978</v>
      </c>
      <c r="B1" s="192"/>
      <c r="C1" s="64"/>
      <c r="D1" s="64"/>
      <c r="E1" s="64"/>
      <c r="F1" s="201" t="s">
        <v>1767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6"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5"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83" t="s">
        <v>672</v>
      </c>
      <c r="C22" s="195" t="s">
        <v>94</v>
      </c>
      <c r="D22" s="196" t="s">
        <v>94</v>
      </c>
      <c r="E22" s="83"/>
      <c r="F22" s="92" t="str">
        <f>IF($C$37=0,"",IF(C22="[for completion]","",C22/$C$37))</f>
        <v/>
      </c>
      <c r="G22" s="92" t="str">
        <f>IF($D$37=0,"",IF(D22="[for completion]","",D22/$D$37))</f>
        <v/>
      </c>
      <c r="H22"/>
      <c r="I22" s="83"/>
      <c r="L22" s="83"/>
      <c r="M22" s="92"/>
      <c r="N22" s="92"/>
    </row>
    <row r="23" spans="1:14" x14ac:dyDescent="0.25">
      <c r="A23" s="66" t="s">
        <v>998</v>
      </c>
      <c r="B23" s="83" t="s">
        <v>672</v>
      </c>
      <c r="C23" s="195" t="s">
        <v>94</v>
      </c>
      <c r="D23" s="196"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83" t="s">
        <v>672</v>
      </c>
      <c r="C24" s="195" t="s">
        <v>94</v>
      </c>
      <c r="D24" s="196" t="s">
        <v>94</v>
      </c>
      <c r="F24" s="92" t="str">
        <f t="shared" si="0"/>
        <v/>
      </c>
      <c r="G24" s="92" t="str">
        <f t="shared" si="1"/>
        <v/>
      </c>
      <c r="H24"/>
      <c r="I24" s="83"/>
      <c r="M24" s="92"/>
      <c r="N24" s="92"/>
    </row>
    <row r="25" spans="1:14" x14ac:dyDescent="0.25">
      <c r="A25" s="66" t="s">
        <v>1000</v>
      </c>
      <c r="B25" s="83" t="s">
        <v>672</v>
      </c>
      <c r="C25" s="195" t="s">
        <v>94</v>
      </c>
      <c r="D25" s="196" t="s">
        <v>94</v>
      </c>
      <c r="E25" s="103"/>
      <c r="F25" s="92" t="str">
        <f t="shared" si="0"/>
        <v/>
      </c>
      <c r="G25" s="92" t="str">
        <f t="shared" si="1"/>
        <v/>
      </c>
      <c r="H25"/>
      <c r="I25" s="83"/>
      <c r="L25" s="103"/>
      <c r="M25" s="92"/>
      <c r="N25" s="92"/>
    </row>
    <row r="26" spans="1:14" x14ac:dyDescent="0.25">
      <c r="A26" s="66" t="s">
        <v>1001</v>
      </c>
      <c r="B26" s="83" t="s">
        <v>672</v>
      </c>
      <c r="C26" s="195" t="s">
        <v>94</v>
      </c>
      <c r="D26" s="196" t="s">
        <v>94</v>
      </c>
      <c r="E26" s="103"/>
      <c r="F26" s="92" t="str">
        <f t="shared" si="0"/>
        <v/>
      </c>
      <c r="G26" s="92" t="str">
        <f t="shared" si="1"/>
        <v/>
      </c>
      <c r="H26"/>
      <c r="I26" s="83"/>
      <c r="L26" s="103"/>
      <c r="M26" s="92"/>
      <c r="N26" s="92"/>
    </row>
    <row r="27" spans="1:14" x14ac:dyDescent="0.25">
      <c r="A27" s="66" t="s">
        <v>1002</v>
      </c>
      <c r="B27" s="83" t="s">
        <v>672</v>
      </c>
      <c r="C27" s="195" t="s">
        <v>94</v>
      </c>
      <c r="D27" s="196" t="s">
        <v>94</v>
      </c>
      <c r="E27" s="103"/>
      <c r="F27" s="92" t="str">
        <f t="shared" si="0"/>
        <v/>
      </c>
      <c r="G27" s="92" t="str">
        <f t="shared" si="1"/>
        <v/>
      </c>
      <c r="H27"/>
      <c r="I27" s="83"/>
      <c r="L27" s="103"/>
      <c r="M27" s="92"/>
      <c r="N27" s="92"/>
    </row>
    <row r="28" spans="1:14" x14ac:dyDescent="0.25">
      <c r="A28" s="66" t="s">
        <v>1003</v>
      </c>
      <c r="B28" s="83" t="s">
        <v>672</v>
      </c>
      <c r="C28" s="195" t="s">
        <v>94</v>
      </c>
      <c r="D28" s="196" t="s">
        <v>94</v>
      </c>
      <c r="E28" s="103"/>
      <c r="F28" s="92" t="str">
        <f t="shared" si="0"/>
        <v/>
      </c>
      <c r="G28" s="92" t="str">
        <f t="shared" si="1"/>
        <v/>
      </c>
      <c r="H28"/>
      <c r="I28" s="83"/>
      <c r="L28" s="103"/>
      <c r="M28" s="92"/>
      <c r="N28" s="92"/>
    </row>
    <row r="29" spans="1:14" x14ac:dyDescent="0.25">
      <c r="A29" s="66" t="s">
        <v>1004</v>
      </c>
      <c r="B29" s="83" t="s">
        <v>672</v>
      </c>
      <c r="C29" s="195" t="s">
        <v>94</v>
      </c>
      <c r="D29" s="196" t="s">
        <v>94</v>
      </c>
      <c r="E29" s="103"/>
      <c r="F29" s="92" t="str">
        <f t="shared" si="0"/>
        <v/>
      </c>
      <c r="G29" s="92" t="str">
        <f t="shared" si="1"/>
        <v/>
      </c>
      <c r="H29"/>
      <c r="I29" s="83"/>
      <c r="L29" s="103"/>
      <c r="M29" s="92"/>
      <c r="N29" s="92"/>
    </row>
    <row r="30" spans="1:14" x14ac:dyDescent="0.25">
      <c r="A30" s="66" t="s">
        <v>1005</v>
      </c>
      <c r="B30" s="83" t="s">
        <v>672</v>
      </c>
      <c r="C30" s="195" t="s">
        <v>94</v>
      </c>
      <c r="D30" s="196" t="s">
        <v>94</v>
      </c>
      <c r="E30" s="103"/>
      <c r="F30" s="92" t="str">
        <f t="shared" si="0"/>
        <v/>
      </c>
      <c r="G30" s="92" t="str">
        <f t="shared" si="1"/>
        <v/>
      </c>
      <c r="H30"/>
      <c r="I30" s="83"/>
      <c r="L30" s="103"/>
      <c r="M30" s="92"/>
      <c r="N30" s="92"/>
    </row>
    <row r="31" spans="1:14" x14ac:dyDescent="0.25">
      <c r="A31" s="66" t="s">
        <v>1006</v>
      </c>
      <c r="B31" s="83" t="s">
        <v>672</v>
      </c>
      <c r="C31" s="195" t="s">
        <v>94</v>
      </c>
      <c r="D31" s="196" t="s">
        <v>94</v>
      </c>
      <c r="E31" s="103"/>
      <c r="F31" s="92" t="str">
        <f t="shared" si="0"/>
        <v/>
      </c>
      <c r="G31" s="92" t="str">
        <f t="shared" si="1"/>
        <v/>
      </c>
      <c r="H31"/>
      <c r="I31" s="83"/>
      <c r="L31" s="103"/>
      <c r="M31" s="92"/>
      <c r="N31" s="92"/>
    </row>
    <row r="32" spans="1:14" x14ac:dyDescent="0.25">
      <c r="A32" s="66" t="s">
        <v>1007</v>
      </c>
      <c r="B32" s="83" t="s">
        <v>672</v>
      </c>
      <c r="C32" s="195" t="s">
        <v>94</v>
      </c>
      <c r="D32" s="196" t="s">
        <v>94</v>
      </c>
      <c r="E32" s="103"/>
      <c r="F32" s="92" t="str">
        <f t="shared" si="0"/>
        <v/>
      </c>
      <c r="G32" s="92" t="str">
        <f t="shared" si="1"/>
        <v/>
      </c>
      <c r="H32"/>
      <c r="I32" s="83"/>
      <c r="L32" s="103"/>
      <c r="M32" s="92"/>
      <c r="N32" s="92"/>
    </row>
    <row r="33" spans="1:14" x14ac:dyDescent="0.25">
      <c r="A33" s="66" t="s">
        <v>1008</v>
      </c>
      <c r="B33" s="83" t="s">
        <v>672</v>
      </c>
      <c r="C33" s="195" t="s">
        <v>94</v>
      </c>
      <c r="D33" s="196" t="s">
        <v>94</v>
      </c>
      <c r="E33" s="103"/>
      <c r="F33" s="92" t="str">
        <f t="shared" si="0"/>
        <v/>
      </c>
      <c r="G33" s="92" t="str">
        <f t="shared" si="1"/>
        <v/>
      </c>
      <c r="H33"/>
      <c r="I33" s="83"/>
      <c r="L33" s="103"/>
      <c r="M33" s="92"/>
      <c r="N33" s="92"/>
    </row>
    <row r="34" spans="1:14" x14ac:dyDescent="0.25">
      <c r="A34" s="66" t="s">
        <v>1009</v>
      </c>
      <c r="B34" s="83" t="s">
        <v>672</v>
      </c>
      <c r="C34" s="195" t="s">
        <v>94</v>
      </c>
      <c r="D34" s="196" t="s">
        <v>94</v>
      </c>
      <c r="E34" s="103"/>
      <c r="F34" s="92" t="str">
        <f t="shared" si="0"/>
        <v/>
      </c>
      <c r="G34" s="92" t="str">
        <f t="shared" si="1"/>
        <v/>
      </c>
      <c r="H34"/>
      <c r="I34" s="83"/>
      <c r="L34" s="103"/>
      <c r="M34" s="92"/>
      <c r="N34" s="92"/>
    </row>
    <row r="35" spans="1:14" x14ac:dyDescent="0.25">
      <c r="A35" s="66" t="s">
        <v>1010</v>
      </c>
      <c r="B35" s="83" t="s">
        <v>672</v>
      </c>
      <c r="C35" s="195" t="s">
        <v>94</v>
      </c>
      <c r="D35" s="196" t="s">
        <v>94</v>
      </c>
      <c r="E35" s="103"/>
      <c r="F35" s="92" t="str">
        <f t="shared" si="0"/>
        <v/>
      </c>
      <c r="G35" s="92" t="str">
        <f t="shared" si="1"/>
        <v/>
      </c>
      <c r="H35"/>
      <c r="I35" s="83"/>
      <c r="L35" s="103"/>
      <c r="M35" s="92"/>
      <c r="N35" s="92"/>
    </row>
    <row r="36" spans="1:14" x14ac:dyDescent="0.25">
      <c r="A36" s="66" t="s">
        <v>1011</v>
      </c>
      <c r="B36" s="83" t="s">
        <v>672</v>
      </c>
      <c r="C36" s="195" t="s">
        <v>94</v>
      </c>
      <c r="D36" s="196" t="s">
        <v>94</v>
      </c>
      <c r="E36" s="103"/>
      <c r="F36" s="92" t="str">
        <f t="shared" si="0"/>
        <v/>
      </c>
      <c r="G36" s="92" t="str">
        <f t="shared" si="1"/>
        <v/>
      </c>
      <c r="H36"/>
      <c r="I36" s="83"/>
      <c r="L36" s="103"/>
      <c r="M36" s="92"/>
      <c r="N36" s="92"/>
    </row>
    <row r="37" spans="1:14" x14ac:dyDescent="0.25">
      <c r="A37" s="66" t="s">
        <v>1012</v>
      </c>
      <c r="B37" s="93" t="s">
        <v>160</v>
      </c>
      <c r="C37" s="197">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5" t="s">
        <v>94</v>
      </c>
      <c r="E39" s="118"/>
      <c r="F39" s="92" t="str">
        <f>IF($C$42=0,"",IF(C39="[for completion]","",C39/$C$42))</f>
        <v/>
      </c>
      <c r="G39" s="91"/>
      <c r="H39"/>
      <c r="I39" s="83"/>
      <c r="L39" s="118"/>
      <c r="M39" s="92"/>
      <c r="N39" s="91"/>
    </row>
    <row r="40" spans="1:14" x14ac:dyDescent="0.25">
      <c r="A40" s="66" t="s">
        <v>1016</v>
      </c>
      <c r="B40" s="83" t="s">
        <v>1017</v>
      </c>
      <c r="C40" s="195" t="s">
        <v>94</v>
      </c>
      <c r="E40" s="118"/>
      <c r="F40" s="92" t="str">
        <f>IF($C$42=0,"",IF(C40="[for completion]","",C40/$C$42))</f>
        <v/>
      </c>
      <c r="G40" s="91"/>
      <c r="H40"/>
      <c r="I40" s="83"/>
      <c r="L40" s="118"/>
      <c r="M40" s="92"/>
      <c r="N40" s="91"/>
    </row>
    <row r="41" spans="1:14" x14ac:dyDescent="0.25">
      <c r="A41" s="66" t="s">
        <v>1018</v>
      </c>
      <c r="B41" s="83" t="s">
        <v>158</v>
      </c>
      <c r="C41" s="195" t="s">
        <v>94</v>
      </c>
      <c r="E41" s="103"/>
      <c r="F41" s="92" t="str">
        <f>IF($C$42=0,"",IF(C41="[for completion]","",C41/$C$42))</f>
        <v/>
      </c>
      <c r="G41" s="91"/>
      <c r="H41"/>
      <c r="I41" s="83"/>
      <c r="L41" s="103"/>
      <c r="M41" s="92"/>
      <c r="N41" s="91"/>
    </row>
    <row r="42" spans="1:14" x14ac:dyDescent="0.25">
      <c r="A42" s="66" t="s">
        <v>1019</v>
      </c>
      <c r="B42" s="93" t="s">
        <v>160</v>
      </c>
      <c r="C42" s="197">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9">
        <f>SUM(C50:C77)</f>
        <v>0</v>
      </c>
      <c r="G49" s="66"/>
      <c r="H49"/>
      <c r="I49" s="72"/>
      <c r="N49" s="66"/>
    </row>
    <row r="50" spans="1:14" x14ac:dyDescent="0.25">
      <c r="A50" s="66" t="s">
        <v>1026</v>
      </c>
      <c r="B50" s="66" t="s">
        <v>592</v>
      </c>
      <c r="C50" s="189" t="s">
        <v>94</v>
      </c>
      <c r="G50" s="66"/>
      <c r="H50"/>
      <c r="N50" s="66"/>
    </row>
    <row r="51" spans="1:14" x14ac:dyDescent="0.25">
      <c r="A51" s="66" t="s">
        <v>1027</v>
      </c>
      <c r="B51" s="66" t="s">
        <v>594</v>
      </c>
      <c r="C51" s="189" t="s">
        <v>94</v>
      </c>
      <c r="G51" s="66"/>
      <c r="H51"/>
      <c r="N51" s="66"/>
    </row>
    <row r="52" spans="1:14" x14ac:dyDescent="0.25">
      <c r="A52" s="66" t="s">
        <v>1028</v>
      </c>
      <c r="B52" s="66" t="s">
        <v>596</v>
      </c>
      <c r="C52" s="189" t="s">
        <v>94</v>
      </c>
      <c r="G52" s="66"/>
      <c r="H52"/>
      <c r="N52" s="66"/>
    </row>
    <row r="53" spans="1:14" x14ac:dyDescent="0.25">
      <c r="A53" s="66" t="s">
        <v>1029</v>
      </c>
      <c r="B53" s="66" t="s">
        <v>598</v>
      </c>
      <c r="C53" s="189" t="s">
        <v>94</v>
      </c>
      <c r="G53" s="66"/>
      <c r="H53"/>
      <c r="N53" s="66"/>
    </row>
    <row r="54" spans="1:14" x14ac:dyDescent="0.25">
      <c r="A54" s="66" t="s">
        <v>1030</v>
      </c>
      <c r="B54" s="66" t="s">
        <v>600</v>
      </c>
      <c r="C54" s="189" t="s">
        <v>94</v>
      </c>
      <c r="G54" s="66"/>
      <c r="H54"/>
      <c r="N54" s="66"/>
    </row>
    <row r="55" spans="1:14" x14ac:dyDescent="0.25">
      <c r="A55" s="66" t="s">
        <v>1031</v>
      </c>
      <c r="B55" s="66" t="s">
        <v>602</v>
      </c>
      <c r="C55" s="189" t="s">
        <v>94</v>
      </c>
      <c r="G55" s="66"/>
      <c r="H55"/>
      <c r="N55" s="66"/>
    </row>
    <row r="56" spans="1:14" x14ac:dyDescent="0.25">
      <c r="A56" s="66" t="s">
        <v>1032</v>
      </c>
      <c r="B56" s="66" t="s">
        <v>604</v>
      </c>
      <c r="C56" s="189" t="s">
        <v>94</v>
      </c>
      <c r="G56" s="66"/>
      <c r="H56"/>
      <c r="N56" s="66"/>
    </row>
    <row r="57" spans="1:14" x14ac:dyDescent="0.25">
      <c r="A57" s="66" t="s">
        <v>1033</v>
      </c>
      <c r="B57" s="66" t="s">
        <v>606</v>
      </c>
      <c r="C57" s="189" t="s">
        <v>94</v>
      </c>
      <c r="G57" s="66"/>
      <c r="H57"/>
      <c r="N57" s="66"/>
    </row>
    <row r="58" spans="1:14" x14ac:dyDescent="0.25">
      <c r="A58" s="66" t="s">
        <v>1034</v>
      </c>
      <c r="B58" s="66" t="s">
        <v>608</v>
      </c>
      <c r="C58" s="189" t="s">
        <v>94</v>
      </c>
      <c r="G58" s="66"/>
      <c r="H58"/>
      <c r="N58" s="66"/>
    </row>
    <row r="59" spans="1:14" x14ac:dyDescent="0.25">
      <c r="A59" s="66" t="s">
        <v>1035</v>
      </c>
      <c r="B59" s="66" t="s">
        <v>610</v>
      </c>
      <c r="C59" s="189" t="s">
        <v>94</v>
      </c>
      <c r="G59" s="66"/>
      <c r="H59"/>
      <c r="N59" s="66"/>
    </row>
    <row r="60" spans="1:14" x14ac:dyDescent="0.25">
      <c r="A60" s="66" t="s">
        <v>1036</v>
      </c>
      <c r="B60" s="66" t="s">
        <v>612</v>
      </c>
      <c r="C60" s="189" t="s">
        <v>94</v>
      </c>
      <c r="G60" s="66"/>
      <c r="H60"/>
      <c r="N60" s="66"/>
    </row>
    <row r="61" spans="1:14" x14ac:dyDescent="0.25">
      <c r="A61" s="66" t="s">
        <v>1037</v>
      </c>
      <c r="B61" s="66" t="s">
        <v>614</v>
      </c>
      <c r="C61" s="189" t="s">
        <v>94</v>
      </c>
      <c r="G61" s="66"/>
      <c r="H61"/>
      <c r="N61" s="66"/>
    </row>
    <row r="62" spans="1:14" x14ac:dyDescent="0.25">
      <c r="A62" s="66" t="s">
        <v>1038</v>
      </c>
      <c r="B62" s="66" t="s">
        <v>616</v>
      </c>
      <c r="C62" s="189" t="s">
        <v>94</v>
      </c>
      <c r="G62" s="66"/>
      <c r="H62"/>
      <c r="N62" s="66"/>
    </row>
    <row r="63" spans="1:14" x14ac:dyDescent="0.25">
      <c r="A63" s="66" t="s">
        <v>1039</v>
      </c>
      <c r="B63" s="66" t="s">
        <v>618</v>
      </c>
      <c r="C63" s="189" t="s">
        <v>94</v>
      </c>
      <c r="G63" s="66"/>
      <c r="H63"/>
      <c r="N63" s="66"/>
    </row>
    <row r="64" spans="1:14" x14ac:dyDescent="0.25">
      <c r="A64" s="66" t="s">
        <v>1040</v>
      </c>
      <c r="B64" s="66" t="s">
        <v>620</v>
      </c>
      <c r="C64" s="189" t="s">
        <v>94</v>
      </c>
      <c r="G64" s="66"/>
      <c r="H64"/>
      <c r="N64" s="66"/>
    </row>
    <row r="65" spans="1:14" x14ac:dyDescent="0.25">
      <c r="A65" s="66" t="s">
        <v>1041</v>
      </c>
      <c r="B65" s="66" t="s">
        <v>3</v>
      </c>
      <c r="C65" s="189" t="s">
        <v>94</v>
      </c>
      <c r="G65" s="66"/>
      <c r="H65"/>
      <c r="N65" s="66"/>
    </row>
    <row r="66" spans="1:14" x14ac:dyDescent="0.25">
      <c r="A66" s="66" t="s">
        <v>1042</v>
      </c>
      <c r="B66" s="66" t="s">
        <v>623</v>
      </c>
      <c r="C66" s="189" t="s">
        <v>94</v>
      </c>
      <c r="G66" s="66"/>
      <c r="H66"/>
      <c r="N66" s="66"/>
    </row>
    <row r="67" spans="1:14" x14ac:dyDescent="0.25">
      <c r="A67" s="66" t="s">
        <v>1043</v>
      </c>
      <c r="B67" s="66" t="s">
        <v>625</v>
      </c>
      <c r="C67" s="189" t="s">
        <v>94</v>
      </c>
      <c r="G67" s="66"/>
      <c r="H67"/>
      <c r="N67" s="66"/>
    </row>
    <row r="68" spans="1:14" x14ac:dyDescent="0.25">
      <c r="A68" s="66" t="s">
        <v>1044</v>
      </c>
      <c r="B68" s="66" t="s">
        <v>627</v>
      </c>
      <c r="C68" s="189" t="s">
        <v>94</v>
      </c>
      <c r="G68" s="66"/>
      <c r="H68"/>
      <c r="N68" s="66"/>
    </row>
    <row r="69" spans="1:14" x14ac:dyDescent="0.25">
      <c r="A69" s="66" t="s">
        <v>1045</v>
      </c>
      <c r="B69" s="66" t="s">
        <v>629</v>
      </c>
      <c r="C69" s="189" t="s">
        <v>94</v>
      </c>
      <c r="G69" s="66"/>
      <c r="H69"/>
      <c r="N69" s="66"/>
    </row>
    <row r="70" spans="1:14" x14ac:dyDescent="0.25">
      <c r="A70" s="66" t="s">
        <v>1046</v>
      </c>
      <c r="B70" s="66" t="s">
        <v>631</v>
      </c>
      <c r="C70" s="189" t="s">
        <v>94</v>
      </c>
      <c r="G70" s="66"/>
      <c r="H70"/>
      <c r="N70" s="66"/>
    </row>
    <row r="71" spans="1:14" x14ac:dyDescent="0.25">
      <c r="A71" s="66" t="s">
        <v>1047</v>
      </c>
      <c r="B71" s="66" t="s">
        <v>633</v>
      </c>
      <c r="C71" s="189" t="s">
        <v>94</v>
      </c>
      <c r="G71" s="66"/>
      <c r="H71"/>
      <c r="N71" s="66"/>
    </row>
    <row r="72" spans="1:14" x14ac:dyDescent="0.25">
      <c r="A72" s="66" t="s">
        <v>1048</v>
      </c>
      <c r="B72" s="66" t="s">
        <v>635</v>
      </c>
      <c r="C72" s="189" t="s">
        <v>94</v>
      </c>
      <c r="G72" s="66"/>
      <c r="H72"/>
      <c r="N72" s="66"/>
    </row>
    <row r="73" spans="1:14" x14ac:dyDescent="0.25">
      <c r="A73" s="66" t="s">
        <v>1049</v>
      </c>
      <c r="B73" s="66" t="s">
        <v>637</v>
      </c>
      <c r="C73" s="189" t="s">
        <v>94</v>
      </c>
      <c r="G73" s="66"/>
      <c r="H73"/>
      <c r="N73" s="66"/>
    </row>
    <row r="74" spans="1:14" x14ac:dyDescent="0.25">
      <c r="A74" s="66" t="s">
        <v>1050</v>
      </c>
      <c r="B74" s="66" t="s">
        <v>639</v>
      </c>
      <c r="C74" s="189" t="s">
        <v>94</v>
      </c>
      <c r="G74" s="66"/>
      <c r="H74"/>
      <c r="N74" s="66"/>
    </row>
    <row r="75" spans="1:14" x14ac:dyDescent="0.25">
      <c r="A75" s="66" t="s">
        <v>1051</v>
      </c>
      <c r="B75" s="66" t="s">
        <v>641</v>
      </c>
      <c r="C75" s="189" t="s">
        <v>94</v>
      </c>
      <c r="G75" s="66"/>
      <c r="H75"/>
      <c r="N75" s="66"/>
    </row>
    <row r="76" spans="1:14" x14ac:dyDescent="0.25">
      <c r="A76" s="66" t="s">
        <v>1052</v>
      </c>
      <c r="B76" s="66" t="s">
        <v>6</v>
      </c>
      <c r="C76" s="189" t="s">
        <v>94</v>
      </c>
      <c r="G76" s="66"/>
      <c r="H76"/>
      <c r="N76" s="66"/>
    </row>
    <row r="77" spans="1:14" x14ac:dyDescent="0.25">
      <c r="A77" s="66" t="s">
        <v>1053</v>
      </c>
      <c r="B77" s="66" t="s">
        <v>644</v>
      </c>
      <c r="C77" s="189" t="s">
        <v>94</v>
      </c>
      <c r="G77" s="66"/>
      <c r="H77"/>
      <c r="N77" s="66"/>
    </row>
    <row r="78" spans="1:14" x14ac:dyDescent="0.25">
      <c r="A78" s="66" t="s">
        <v>1054</v>
      </c>
      <c r="B78" s="115" t="s">
        <v>331</v>
      </c>
      <c r="C78" s="189">
        <f>SUM(C79:C81)</f>
        <v>0</v>
      </c>
      <c r="G78" s="66"/>
      <c r="H78"/>
      <c r="I78" s="72"/>
      <c r="N78" s="66"/>
    </row>
    <row r="79" spans="1:14" x14ac:dyDescent="0.25">
      <c r="A79" s="66" t="s">
        <v>1055</v>
      </c>
      <c r="B79" s="66" t="s">
        <v>647</v>
      </c>
      <c r="C79" s="189" t="s">
        <v>94</v>
      </c>
      <c r="G79" s="66"/>
      <c r="H79"/>
      <c r="N79" s="66"/>
    </row>
    <row r="80" spans="1:14" x14ac:dyDescent="0.25">
      <c r="A80" s="66" t="s">
        <v>1056</v>
      </c>
      <c r="B80" s="66" t="s">
        <v>649</v>
      </c>
      <c r="C80" s="189" t="s">
        <v>94</v>
      </c>
      <c r="G80" s="66"/>
      <c r="H80"/>
      <c r="N80" s="66"/>
    </row>
    <row r="81" spans="1:14" x14ac:dyDescent="0.25">
      <c r="A81" s="66" t="s">
        <v>1057</v>
      </c>
      <c r="B81" s="66" t="s">
        <v>2</v>
      </c>
      <c r="C81" s="189" t="s">
        <v>94</v>
      </c>
      <c r="G81" s="66"/>
      <c r="H81"/>
      <c r="N81" s="66"/>
    </row>
    <row r="82" spans="1:14" x14ac:dyDescent="0.25">
      <c r="A82" s="66" t="s">
        <v>1058</v>
      </c>
      <c r="B82" s="115" t="s">
        <v>158</v>
      </c>
      <c r="C82" s="189">
        <f>SUM(C83:C92)</f>
        <v>0</v>
      </c>
      <c r="G82" s="66"/>
      <c r="H82"/>
      <c r="I82" s="72"/>
      <c r="N82" s="66"/>
    </row>
    <row r="83" spans="1:14" x14ac:dyDescent="0.25">
      <c r="A83" s="66" t="s">
        <v>1059</v>
      </c>
      <c r="B83" s="83" t="s">
        <v>333</v>
      </c>
      <c r="C83" s="189" t="s">
        <v>94</v>
      </c>
      <c r="G83" s="66"/>
      <c r="H83"/>
      <c r="I83" s="83"/>
      <c r="N83" s="66"/>
    </row>
    <row r="84" spans="1:14" x14ac:dyDescent="0.25">
      <c r="A84" s="66" t="s">
        <v>1060</v>
      </c>
      <c r="B84" s="83" t="s">
        <v>335</v>
      </c>
      <c r="C84" s="189" t="s">
        <v>94</v>
      </c>
      <c r="G84" s="66"/>
      <c r="H84"/>
      <c r="I84" s="83"/>
      <c r="N84" s="66"/>
    </row>
    <row r="85" spans="1:14" x14ac:dyDescent="0.25">
      <c r="A85" s="66" t="s">
        <v>1061</v>
      </c>
      <c r="B85" s="83" t="s">
        <v>337</v>
      </c>
      <c r="C85" s="189" t="s">
        <v>94</v>
      </c>
      <c r="G85" s="66"/>
      <c r="H85"/>
      <c r="I85" s="83"/>
      <c r="N85" s="66"/>
    </row>
    <row r="86" spans="1:14" x14ac:dyDescent="0.25">
      <c r="A86" s="66" t="s">
        <v>1062</v>
      </c>
      <c r="B86" s="83" t="s">
        <v>12</v>
      </c>
      <c r="C86" s="189" t="s">
        <v>94</v>
      </c>
      <c r="G86" s="66"/>
      <c r="H86"/>
      <c r="I86" s="83"/>
      <c r="N86" s="66"/>
    </row>
    <row r="87" spans="1:14" x14ac:dyDescent="0.25">
      <c r="A87" s="66" t="s">
        <v>1063</v>
      </c>
      <c r="B87" s="83" t="s">
        <v>340</v>
      </c>
      <c r="C87" s="189" t="s">
        <v>94</v>
      </c>
      <c r="G87" s="66"/>
      <c r="H87"/>
      <c r="I87" s="83"/>
      <c r="N87" s="66"/>
    </row>
    <row r="88" spans="1:14" x14ac:dyDescent="0.25">
      <c r="A88" s="66" t="s">
        <v>1064</v>
      </c>
      <c r="B88" s="83" t="s">
        <v>342</v>
      </c>
      <c r="C88" s="189" t="s">
        <v>94</v>
      </c>
      <c r="G88" s="66"/>
      <c r="H88"/>
      <c r="I88" s="83"/>
      <c r="N88" s="66"/>
    </row>
    <row r="89" spans="1:14" x14ac:dyDescent="0.25">
      <c r="A89" s="66" t="s">
        <v>1065</v>
      </c>
      <c r="B89" s="83" t="s">
        <v>344</v>
      </c>
      <c r="C89" s="189" t="s">
        <v>94</v>
      </c>
      <c r="G89" s="66"/>
      <c r="H89"/>
      <c r="I89" s="83"/>
      <c r="N89" s="66"/>
    </row>
    <row r="90" spans="1:14" x14ac:dyDescent="0.25">
      <c r="A90" s="66" t="s">
        <v>1066</v>
      </c>
      <c r="B90" s="83" t="s">
        <v>346</v>
      </c>
      <c r="C90" s="189" t="s">
        <v>94</v>
      </c>
      <c r="G90" s="66"/>
      <c r="H90"/>
      <c r="I90" s="83"/>
      <c r="N90" s="66"/>
    </row>
    <row r="91" spans="1:14" x14ac:dyDescent="0.25">
      <c r="A91" s="66" t="s">
        <v>1067</v>
      </c>
      <c r="B91" s="83" t="s">
        <v>348</v>
      </c>
      <c r="C91" s="189" t="s">
        <v>94</v>
      </c>
      <c r="G91" s="66"/>
      <c r="H91"/>
      <c r="I91" s="83"/>
      <c r="N91" s="66"/>
    </row>
    <row r="92" spans="1:14" x14ac:dyDescent="0.25">
      <c r="A92" s="66" t="s">
        <v>1068</v>
      </c>
      <c r="B92" s="83" t="s">
        <v>158</v>
      </c>
      <c r="C92" s="189" t="s">
        <v>94</v>
      </c>
      <c r="G92" s="66"/>
      <c r="H92"/>
      <c r="I92" s="83"/>
      <c r="N92" s="66"/>
    </row>
    <row r="93" spans="1:14" outlineLevel="1" x14ac:dyDescent="0.25">
      <c r="A93" s="66" t="s">
        <v>1069</v>
      </c>
      <c r="B93" s="95" t="s">
        <v>162</v>
      </c>
      <c r="C93" s="189"/>
      <c r="G93" s="66"/>
      <c r="H93"/>
      <c r="I93" s="83"/>
      <c r="N93" s="66"/>
    </row>
    <row r="94" spans="1:14" outlineLevel="1" x14ac:dyDescent="0.25">
      <c r="A94" s="66" t="s">
        <v>1070</v>
      </c>
      <c r="B94" s="95" t="s">
        <v>162</v>
      </c>
      <c r="C94" s="189"/>
      <c r="G94" s="66"/>
      <c r="H94"/>
      <c r="I94" s="83"/>
      <c r="N94" s="66"/>
    </row>
    <row r="95" spans="1:14" outlineLevel="1" x14ac:dyDescent="0.25">
      <c r="A95" s="66" t="s">
        <v>1071</v>
      </c>
      <c r="B95" s="95" t="s">
        <v>162</v>
      </c>
      <c r="C95" s="189"/>
      <c r="G95" s="66"/>
      <c r="H95"/>
      <c r="I95" s="83"/>
      <c r="N95" s="66"/>
    </row>
    <row r="96" spans="1:14" outlineLevel="1" x14ac:dyDescent="0.25">
      <c r="A96" s="66" t="s">
        <v>1072</v>
      </c>
      <c r="B96" s="95" t="s">
        <v>162</v>
      </c>
      <c r="C96" s="189"/>
      <c r="G96" s="66"/>
      <c r="H96"/>
      <c r="I96" s="83"/>
      <c r="N96" s="66"/>
    </row>
    <row r="97" spans="1:14" outlineLevel="1" x14ac:dyDescent="0.25">
      <c r="A97" s="66" t="s">
        <v>1073</v>
      </c>
      <c r="B97" s="95" t="s">
        <v>162</v>
      </c>
      <c r="C97" s="189"/>
      <c r="G97" s="66"/>
      <c r="H97"/>
      <c r="I97" s="83"/>
      <c r="N97" s="66"/>
    </row>
    <row r="98" spans="1:14" outlineLevel="1" x14ac:dyDescent="0.25">
      <c r="A98" s="66" t="s">
        <v>1074</v>
      </c>
      <c r="B98" s="95" t="s">
        <v>162</v>
      </c>
      <c r="C98" s="189"/>
      <c r="G98" s="66"/>
      <c r="H98"/>
      <c r="I98" s="83"/>
      <c r="N98" s="66"/>
    </row>
    <row r="99" spans="1:14" outlineLevel="1" x14ac:dyDescent="0.25">
      <c r="A99" s="66" t="s">
        <v>1075</v>
      </c>
      <c r="B99" s="95" t="s">
        <v>162</v>
      </c>
      <c r="C99" s="189"/>
      <c r="G99" s="66"/>
      <c r="H99"/>
      <c r="I99" s="83"/>
      <c r="N99" s="66"/>
    </row>
    <row r="100" spans="1:14" outlineLevel="1" x14ac:dyDescent="0.25">
      <c r="A100" s="66" t="s">
        <v>1076</v>
      </c>
      <c r="B100" s="95" t="s">
        <v>162</v>
      </c>
      <c r="C100" s="189"/>
      <c r="G100" s="66"/>
      <c r="H100"/>
      <c r="I100" s="83"/>
      <c r="N100" s="66"/>
    </row>
    <row r="101" spans="1:14" outlineLevel="1" x14ac:dyDescent="0.25">
      <c r="A101" s="66" t="s">
        <v>1077</v>
      </c>
      <c r="B101" s="95" t="s">
        <v>162</v>
      </c>
      <c r="C101" s="189"/>
      <c r="G101" s="66"/>
      <c r="H101"/>
      <c r="I101" s="83"/>
      <c r="N101" s="66"/>
    </row>
    <row r="102" spans="1:14" outlineLevel="1" x14ac:dyDescent="0.25">
      <c r="A102" s="66" t="s">
        <v>1078</v>
      </c>
      <c r="B102" s="95" t="s">
        <v>162</v>
      </c>
      <c r="C102" s="189"/>
      <c r="G102" s="66"/>
      <c r="H102"/>
      <c r="I102" s="83"/>
      <c r="N102" s="66"/>
    </row>
    <row r="103" spans="1:14" ht="15" customHeight="1" x14ac:dyDescent="0.25">
      <c r="A103" s="85"/>
      <c r="B103" s="204" t="s">
        <v>1777</v>
      </c>
      <c r="C103" s="190" t="s">
        <v>993</v>
      </c>
      <c r="D103" s="85"/>
      <c r="E103" s="87"/>
      <c r="F103" s="85"/>
      <c r="G103" s="88"/>
      <c r="H103"/>
      <c r="I103" s="116"/>
      <c r="J103" s="80"/>
      <c r="K103" s="80"/>
      <c r="L103" s="72"/>
      <c r="M103" s="80"/>
      <c r="N103" s="99"/>
    </row>
    <row r="104" spans="1:14" x14ac:dyDescent="0.25">
      <c r="A104" s="66" t="s">
        <v>1079</v>
      </c>
      <c r="B104" s="83" t="s">
        <v>672</v>
      </c>
      <c r="C104" s="189" t="s">
        <v>94</v>
      </c>
      <c r="G104" s="66"/>
      <c r="H104"/>
      <c r="I104" s="83"/>
      <c r="N104" s="66"/>
    </row>
    <row r="105" spans="1:14" x14ac:dyDescent="0.25">
      <c r="A105" s="66" t="s">
        <v>1080</v>
      </c>
      <c r="B105" s="83" t="s">
        <v>672</v>
      </c>
      <c r="C105" s="189" t="s">
        <v>94</v>
      </c>
      <c r="G105" s="66"/>
      <c r="H105"/>
      <c r="I105" s="83"/>
      <c r="N105" s="66"/>
    </row>
    <row r="106" spans="1:14" x14ac:dyDescent="0.25">
      <c r="A106" s="66" t="s">
        <v>1081</v>
      </c>
      <c r="B106" s="83" t="s">
        <v>672</v>
      </c>
      <c r="C106" s="189" t="s">
        <v>94</v>
      </c>
      <c r="G106" s="66"/>
      <c r="H106"/>
      <c r="I106" s="83"/>
      <c r="N106" s="66"/>
    </row>
    <row r="107" spans="1:14" x14ac:dyDescent="0.25">
      <c r="A107" s="66" t="s">
        <v>1082</v>
      </c>
      <c r="B107" s="83" t="s">
        <v>672</v>
      </c>
      <c r="C107" s="189" t="s">
        <v>94</v>
      </c>
      <c r="G107" s="66"/>
      <c r="H107"/>
      <c r="I107" s="83"/>
      <c r="N107" s="66"/>
    </row>
    <row r="108" spans="1:14" x14ac:dyDescent="0.25">
      <c r="A108" s="66" t="s">
        <v>1083</v>
      </c>
      <c r="B108" s="83" t="s">
        <v>672</v>
      </c>
      <c r="C108" s="189" t="s">
        <v>94</v>
      </c>
      <c r="G108" s="66"/>
      <c r="H108"/>
      <c r="I108" s="83"/>
      <c r="N108" s="66"/>
    </row>
    <row r="109" spans="1:14" x14ac:dyDescent="0.25">
      <c r="A109" s="66" t="s">
        <v>1084</v>
      </c>
      <c r="B109" s="83" t="s">
        <v>672</v>
      </c>
      <c r="C109" s="189" t="s">
        <v>94</v>
      </c>
      <c r="G109" s="66"/>
      <c r="H109"/>
      <c r="I109" s="83"/>
      <c r="N109" s="66"/>
    </row>
    <row r="110" spans="1:14" x14ac:dyDescent="0.25">
      <c r="A110" s="66" t="s">
        <v>1085</v>
      </c>
      <c r="B110" s="83" t="s">
        <v>672</v>
      </c>
      <c r="C110" s="189" t="s">
        <v>94</v>
      </c>
      <c r="G110" s="66"/>
      <c r="H110"/>
      <c r="I110" s="83"/>
      <c r="N110" s="66"/>
    </row>
    <row r="111" spans="1:14" x14ac:dyDescent="0.25">
      <c r="A111" s="66" t="s">
        <v>1086</v>
      </c>
      <c r="B111" s="83" t="s">
        <v>672</v>
      </c>
      <c r="C111" s="189" t="s">
        <v>94</v>
      </c>
      <c r="G111" s="66"/>
      <c r="H111"/>
      <c r="I111" s="83"/>
      <c r="N111" s="66"/>
    </row>
    <row r="112" spans="1:14" x14ac:dyDescent="0.25">
      <c r="A112" s="66" t="s">
        <v>1087</v>
      </c>
      <c r="B112" s="83" t="s">
        <v>672</v>
      </c>
      <c r="C112" s="189" t="s">
        <v>94</v>
      </c>
      <c r="G112" s="66"/>
      <c r="H112"/>
      <c r="I112" s="83"/>
      <c r="N112" s="66"/>
    </row>
    <row r="113" spans="1:14" x14ac:dyDescent="0.25">
      <c r="A113" s="66" t="s">
        <v>1088</v>
      </c>
      <c r="B113" s="83" t="s">
        <v>672</v>
      </c>
      <c r="C113" s="189" t="s">
        <v>94</v>
      </c>
      <c r="G113" s="66"/>
      <c r="H113"/>
      <c r="I113" s="83"/>
      <c r="N113" s="66"/>
    </row>
    <row r="114" spans="1:14" x14ac:dyDescent="0.25">
      <c r="A114" s="66" t="s">
        <v>1089</v>
      </c>
      <c r="B114" s="83" t="s">
        <v>672</v>
      </c>
      <c r="C114" s="189" t="s">
        <v>94</v>
      </c>
      <c r="G114" s="66"/>
      <c r="H114"/>
      <c r="I114" s="83"/>
      <c r="N114" s="66"/>
    </row>
    <row r="115" spans="1:14" x14ac:dyDescent="0.25">
      <c r="A115" s="66" t="s">
        <v>1090</v>
      </c>
      <c r="B115" s="83" t="s">
        <v>672</v>
      </c>
      <c r="C115" s="189" t="s">
        <v>94</v>
      </c>
      <c r="G115" s="66"/>
      <c r="H115"/>
      <c r="I115" s="83"/>
      <c r="N115" s="66"/>
    </row>
    <row r="116" spans="1:14" x14ac:dyDescent="0.25">
      <c r="A116" s="66" t="s">
        <v>1091</v>
      </c>
      <c r="B116" s="83" t="s">
        <v>672</v>
      </c>
      <c r="C116" s="189" t="s">
        <v>94</v>
      </c>
      <c r="G116" s="66"/>
      <c r="H116"/>
      <c r="I116" s="83"/>
      <c r="N116" s="66"/>
    </row>
    <row r="117" spans="1:14" x14ac:dyDescent="0.25">
      <c r="A117" s="66" t="s">
        <v>1092</v>
      </c>
      <c r="B117" s="83" t="s">
        <v>672</v>
      </c>
      <c r="C117" s="189" t="s">
        <v>94</v>
      </c>
      <c r="G117" s="66"/>
      <c r="H117"/>
      <c r="I117" s="83"/>
      <c r="N117" s="66"/>
    </row>
    <row r="118" spans="1:14" x14ac:dyDescent="0.25">
      <c r="A118" s="66" t="s">
        <v>1093</v>
      </c>
      <c r="B118" s="83" t="s">
        <v>672</v>
      </c>
      <c r="C118" s="189" t="s">
        <v>94</v>
      </c>
      <c r="G118" s="66"/>
      <c r="H118"/>
      <c r="I118" s="83"/>
      <c r="N118" s="66"/>
    </row>
    <row r="119" spans="1:14" x14ac:dyDescent="0.25">
      <c r="A119" s="66" t="s">
        <v>1094</v>
      </c>
      <c r="B119" s="83" t="s">
        <v>672</v>
      </c>
      <c r="C119" s="189" t="s">
        <v>94</v>
      </c>
      <c r="G119" s="66"/>
      <c r="H119"/>
      <c r="I119" s="83"/>
      <c r="N119" s="66"/>
    </row>
    <row r="120" spans="1:14" x14ac:dyDescent="0.25">
      <c r="A120" s="66" t="s">
        <v>1095</v>
      </c>
      <c r="B120" s="83" t="s">
        <v>672</v>
      </c>
      <c r="C120" s="189" t="s">
        <v>94</v>
      </c>
      <c r="G120" s="66"/>
      <c r="H120"/>
      <c r="I120" s="83"/>
      <c r="N120" s="66"/>
    </row>
    <row r="121" spans="1:14" x14ac:dyDescent="0.25">
      <c r="A121" s="66" t="s">
        <v>1096</v>
      </c>
      <c r="B121" s="83" t="s">
        <v>672</v>
      </c>
      <c r="C121" s="189" t="s">
        <v>94</v>
      </c>
      <c r="G121" s="66"/>
      <c r="H121"/>
      <c r="I121" s="83"/>
      <c r="N121" s="66"/>
    </row>
    <row r="122" spans="1:14" x14ac:dyDescent="0.25">
      <c r="A122" s="66" t="s">
        <v>1097</v>
      </c>
      <c r="B122" s="83" t="s">
        <v>672</v>
      </c>
      <c r="C122" s="189" t="s">
        <v>94</v>
      </c>
      <c r="G122" s="66"/>
      <c r="H122"/>
      <c r="I122" s="83"/>
      <c r="N122" s="66"/>
    </row>
    <row r="123" spans="1:14" x14ac:dyDescent="0.25">
      <c r="A123" s="66" t="s">
        <v>1098</v>
      </c>
      <c r="B123" s="83" t="s">
        <v>672</v>
      </c>
      <c r="C123" s="189" t="s">
        <v>94</v>
      </c>
      <c r="G123" s="66"/>
      <c r="H123"/>
      <c r="I123" s="83"/>
      <c r="N123" s="66"/>
    </row>
    <row r="124" spans="1:14" x14ac:dyDescent="0.25">
      <c r="A124" s="66" t="s">
        <v>1099</v>
      </c>
      <c r="B124" s="83" t="s">
        <v>672</v>
      </c>
      <c r="C124" s="189" t="s">
        <v>94</v>
      </c>
      <c r="G124" s="66"/>
      <c r="H124"/>
      <c r="I124" s="83"/>
      <c r="N124" s="66"/>
    </row>
    <row r="125" spans="1:14" x14ac:dyDescent="0.25">
      <c r="A125" s="66" t="s">
        <v>1100</v>
      </c>
      <c r="B125" s="83" t="s">
        <v>672</v>
      </c>
      <c r="C125" s="189" t="s">
        <v>94</v>
      </c>
      <c r="G125" s="66"/>
      <c r="H125"/>
      <c r="I125" s="83"/>
      <c r="N125" s="66"/>
    </row>
    <row r="126" spans="1:14" x14ac:dyDescent="0.25">
      <c r="A126" s="66" t="s">
        <v>1101</v>
      </c>
      <c r="B126" s="83" t="s">
        <v>672</v>
      </c>
      <c r="C126" s="189" t="s">
        <v>94</v>
      </c>
      <c r="G126" s="66"/>
      <c r="H126"/>
      <c r="I126" s="83"/>
      <c r="N126" s="66"/>
    </row>
    <row r="127" spans="1:14" x14ac:dyDescent="0.25">
      <c r="A127" s="66" t="s">
        <v>1102</v>
      </c>
      <c r="B127" s="83" t="s">
        <v>672</v>
      </c>
      <c r="C127" s="189"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9" t="s">
        <v>94</v>
      </c>
      <c r="D130"/>
      <c r="E130"/>
      <c r="F130"/>
      <c r="G130"/>
      <c r="H130"/>
      <c r="K130" s="108"/>
      <c r="L130" s="108"/>
      <c r="M130" s="108"/>
      <c r="N130" s="108"/>
    </row>
    <row r="131" spans="1:14" x14ac:dyDescent="0.25">
      <c r="A131" s="66" t="s">
        <v>1105</v>
      </c>
      <c r="B131" s="66" t="s">
        <v>707</v>
      </c>
      <c r="C131" s="189" t="s">
        <v>94</v>
      </c>
      <c r="D131"/>
      <c r="E131"/>
      <c r="F131"/>
      <c r="G131"/>
      <c r="H131"/>
      <c r="K131" s="108"/>
      <c r="L131" s="108"/>
      <c r="M131" s="108"/>
      <c r="N131" s="108"/>
    </row>
    <row r="132" spans="1:14" x14ac:dyDescent="0.25">
      <c r="A132" s="66" t="s">
        <v>1106</v>
      </c>
      <c r="B132" s="66" t="s">
        <v>158</v>
      </c>
      <c r="C132" s="189" t="s">
        <v>94</v>
      </c>
      <c r="D132"/>
      <c r="E132"/>
      <c r="F132"/>
      <c r="G132"/>
      <c r="H132"/>
      <c r="K132" s="108"/>
      <c r="L132" s="108"/>
      <c r="M132" s="108"/>
      <c r="N132" s="108"/>
    </row>
    <row r="133" spans="1:14" outlineLevel="1" x14ac:dyDescent="0.25">
      <c r="A133" s="66" t="s">
        <v>1107</v>
      </c>
      <c r="C133" s="189"/>
      <c r="D133"/>
      <c r="E133"/>
      <c r="F133"/>
      <c r="G133"/>
      <c r="H133"/>
      <c r="K133" s="108"/>
      <c r="L133" s="108"/>
      <c r="M133" s="108"/>
      <c r="N133" s="108"/>
    </row>
    <row r="134" spans="1:14" outlineLevel="1" x14ac:dyDescent="0.25">
      <c r="A134" s="66" t="s">
        <v>1108</v>
      </c>
      <c r="C134" s="189"/>
      <c r="D134"/>
      <c r="E134"/>
      <c r="F134"/>
      <c r="G134"/>
      <c r="H134"/>
      <c r="K134" s="108"/>
      <c r="L134" s="108"/>
      <c r="M134" s="108"/>
      <c r="N134" s="108"/>
    </row>
    <row r="135" spans="1:14" outlineLevel="1" x14ac:dyDescent="0.25">
      <c r="A135" s="66" t="s">
        <v>1109</v>
      </c>
      <c r="C135" s="189"/>
      <c r="D135"/>
      <c r="E135"/>
      <c r="F135"/>
      <c r="G135"/>
      <c r="H135"/>
      <c r="K135" s="108"/>
      <c r="L135" s="108"/>
      <c r="M135" s="108"/>
      <c r="N135" s="108"/>
    </row>
    <row r="136" spans="1:14" outlineLevel="1" x14ac:dyDescent="0.25">
      <c r="A136" s="66" t="s">
        <v>1110</v>
      </c>
      <c r="C136" s="189"/>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9" t="s">
        <v>94</v>
      </c>
      <c r="D138" s="118"/>
      <c r="E138" s="118"/>
      <c r="F138" s="103"/>
      <c r="G138" s="91"/>
      <c r="H138"/>
      <c r="K138" s="118"/>
      <c r="L138" s="118"/>
      <c r="M138" s="103"/>
      <c r="N138" s="91"/>
    </row>
    <row r="139" spans="1:14" x14ac:dyDescent="0.25">
      <c r="A139" s="66" t="s">
        <v>1112</v>
      </c>
      <c r="B139" s="66" t="s">
        <v>719</v>
      </c>
      <c r="C139" s="189" t="s">
        <v>94</v>
      </c>
      <c r="D139" s="118"/>
      <c r="E139" s="118"/>
      <c r="F139" s="103"/>
      <c r="G139" s="91"/>
      <c r="H139"/>
      <c r="K139" s="118"/>
      <c r="L139" s="118"/>
      <c r="M139" s="103"/>
      <c r="N139" s="91"/>
    </row>
    <row r="140" spans="1:14" x14ac:dyDescent="0.25">
      <c r="A140" s="66" t="s">
        <v>1113</v>
      </c>
      <c r="B140" s="66" t="s">
        <v>158</v>
      </c>
      <c r="C140" s="189" t="s">
        <v>94</v>
      </c>
      <c r="D140" s="118"/>
      <c r="E140" s="118"/>
      <c r="F140" s="103"/>
      <c r="G140" s="91"/>
      <c r="H140"/>
      <c r="K140" s="118"/>
      <c r="L140" s="118"/>
      <c r="M140" s="103"/>
      <c r="N140" s="91"/>
    </row>
    <row r="141" spans="1:14" outlineLevel="1" x14ac:dyDescent="0.25">
      <c r="A141" s="66" t="s">
        <v>1114</v>
      </c>
      <c r="C141" s="189"/>
      <c r="D141" s="118"/>
      <c r="E141" s="118"/>
      <c r="F141" s="103"/>
      <c r="G141" s="91"/>
      <c r="H141"/>
      <c r="K141" s="118"/>
      <c r="L141" s="118"/>
      <c r="M141" s="103"/>
      <c r="N141" s="91"/>
    </row>
    <row r="142" spans="1:14" outlineLevel="1" x14ac:dyDescent="0.25">
      <c r="A142" s="66" t="s">
        <v>1115</v>
      </c>
      <c r="C142" s="189"/>
      <c r="D142" s="118"/>
      <c r="E142" s="118"/>
      <c r="F142" s="103"/>
      <c r="G142" s="91"/>
      <c r="H142"/>
      <c r="K142" s="118"/>
      <c r="L142" s="118"/>
      <c r="M142" s="103"/>
      <c r="N142" s="91"/>
    </row>
    <row r="143" spans="1:14" outlineLevel="1" x14ac:dyDescent="0.25">
      <c r="A143" s="66" t="s">
        <v>1116</v>
      </c>
      <c r="C143" s="189"/>
      <c r="D143" s="118"/>
      <c r="E143" s="118"/>
      <c r="F143" s="103"/>
      <c r="G143" s="91"/>
      <c r="H143"/>
      <c r="K143" s="118"/>
      <c r="L143" s="118"/>
      <c r="M143" s="103"/>
      <c r="N143" s="91"/>
    </row>
    <row r="144" spans="1:14" outlineLevel="1" x14ac:dyDescent="0.25">
      <c r="A144" s="66" t="s">
        <v>1117</v>
      </c>
      <c r="C144" s="189"/>
      <c r="D144" s="118"/>
      <c r="E144" s="118"/>
      <c r="F144" s="103"/>
      <c r="G144" s="91"/>
      <c r="H144"/>
      <c r="K144" s="118"/>
      <c r="L144" s="118"/>
      <c r="M144" s="103"/>
      <c r="N144" s="91"/>
    </row>
    <row r="145" spans="1:14" outlineLevel="1" x14ac:dyDescent="0.25">
      <c r="A145" s="66" t="s">
        <v>1118</v>
      </c>
      <c r="C145" s="189"/>
      <c r="D145" s="118"/>
      <c r="E145" s="118"/>
      <c r="F145" s="103"/>
      <c r="G145" s="91"/>
      <c r="H145"/>
      <c r="K145" s="118"/>
      <c r="L145" s="118"/>
      <c r="M145" s="103"/>
      <c r="N145" s="91"/>
    </row>
    <row r="146" spans="1:14" outlineLevel="1" x14ac:dyDescent="0.25">
      <c r="A146" s="66" t="s">
        <v>1119</v>
      </c>
      <c r="C146" s="189"/>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5" t="s">
        <v>94</v>
      </c>
      <c r="D148" s="118"/>
      <c r="E148" s="118"/>
      <c r="F148" s="92" t="str">
        <f>IF($C$152=0,"",IF(C148="[for completion]","",C148/$C$152))</f>
        <v/>
      </c>
      <c r="G148" s="91"/>
      <c r="H148"/>
      <c r="I148" s="83"/>
      <c r="K148" s="118"/>
      <c r="L148" s="118"/>
      <c r="M148" s="92"/>
      <c r="N148" s="91"/>
    </row>
    <row r="149" spans="1:14" x14ac:dyDescent="0.25">
      <c r="A149" s="66" t="s">
        <v>1123</v>
      </c>
      <c r="B149" s="83" t="s">
        <v>1124</v>
      </c>
      <c r="C149" s="195" t="s">
        <v>94</v>
      </c>
      <c r="D149" s="118"/>
      <c r="E149" s="118"/>
      <c r="F149" s="92" t="str">
        <f>IF($C$152=0,"",IF(C149="[for completion]","",C149/$C$152))</f>
        <v/>
      </c>
      <c r="G149" s="91"/>
      <c r="H149"/>
      <c r="I149" s="83"/>
      <c r="K149" s="118"/>
      <c r="L149" s="118"/>
      <c r="M149" s="92"/>
      <c r="N149" s="91"/>
    </row>
    <row r="150" spans="1:14" x14ac:dyDescent="0.25">
      <c r="A150" s="66" t="s">
        <v>1125</v>
      </c>
      <c r="B150" s="83" t="s">
        <v>1126</v>
      </c>
      <c r="C150" s="195"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5"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7">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9"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9"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2" t="s">
        <v>1165</v>
      </c>
      <c r="B1" s="192"/>
      <c r="C1" s="64"/>
      <c r="D1" s="64"/>
      <c r="E1" s="64"/>
      <c r="F1" s="201" t="s">
        <v>1767</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6"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9" t="s">
        <v>94</v>
      </c>
    </row>
    <row r="19" spans="1:7" outlineLevel="1" x14ac:dyDescent="0.25">
      <c r="A19" s="66" t="s">
        <v>1180</v>
      </c>
      <c r="C19" s="189"/>
    </row>
    <row r="20" spans="1:7" outlineLevel="1" x14ac:dyDescent="0.25">
      <c r="A20" s="66" t="s">
        <v>1181</v>
      </c>
      <c r="C20" s="189"/>
    </row>
    <row r="21" spans="1:7" outlineLevel="1" x14ac:dyDescent="0.25">
      <c r="A21" s="66" t="s">
        <v>1182</v>
      </c>
      <c r="C21" s="189"/>
    </row>
    <row r="22" spans="1:7" outlineLevel="1" x14ac:dyDescent="0.25">
      <c r="A22" s="66" t="s">
        <v>1183</v>
      </c>
      <c r="C22" s="189"/>
    </row>
    <row r="23" spans="1:7" outlineLevel="1" x14ac:dyDescent="0.25">
      <c r="A23" s="66" t="s">
        <v>1184</v>
      </c>
      <c r="C23" s="189"/>
    </row>
    <row r="24" spans="1:7" outlineLevel="1" x14ac:dyDescent="0.25">
      <c r="A24" s="66" t="s">
        <v>1185</v>
      </c>
      <c r="C24" s="189"/>
    </row>
    <row r="25" spans="1:7" ht="15" customHeight="1" x14ac:dyDescent="0.25">
      <c r="A25" s="85"/>
      <c r="B25" s="86" t="s">
        <v>1186</v>
      </c>
      <c r="C25" s="85" t="s">
        <v>1178</v>
      </c>
      <c r="D25" s="85"/>
      <c r="E25" s="87"/>
      <c r="F25" s="88"/>
      <c r="G25" s="88"/>
    </row>
    <row r="26" spans="1:7" x14ac:dyDescent="0.25">
      <c r="A26" s="66" t="s">
        <v>1187</v>
      </c>
      <c r="B26" s="115" t="s">
        <v>590</v>
      </c>
      <c r="C26" s="189">
        <f>SUM(C27:C54)</f>
        <v>0</v>
      </c>
      <c r="D26" s="115"/>
      <c r="F26" s="115"/>
      <c r="G26" s="66"/>
    </row>
    <row r="27" spans="1:7" x14ac:dyDescent="0.25">
      <c r="A27" s="66" t="s">
        <v>1188</v>
      </c>
      <c r="B27" s="66" t="s">
        <v>592</v>
      </c>
      <c r="C27" s="189" t="s">
        <v>94</v>
      </c>
      <c r="D27" s="115"/>
      <c r="F27" s="115"/>
      <c r="G27" s="66"/>
    </row>
    <row r="28" spans="1:7" x14ac:dyDescent="0.25">
      <c r="A28" s="66" t="s">
        <v>1189</v>
      </c>
      <c r="B28" s="66" t="s">
        <v>594</v>
      </c>
      <c r="C28" s="189" t="s">
        <v>94</v>
      </c>
      <c r="D28" s="115"/>
      <c r="F28" s="115"/>
      <c r="G28" s="66"/>
    </row>
    <row r="29" spans="1:7" x14ac:dyDescent="0.25">
      <c r="A29" s="66" t="s">
        <v>1190</v>
      </c>
      <c r="B29" s="66" t="s">
        <v>596</v>
      </c>
      <c r="C29" s="189" t="s">
        <v>94</v>
      </c>
      <c r="D29" s="115"/>
      <c r="F29" s="115"/>
      <c r="G29" s="66"/>
    </row>
    <row r="30" spans="1:7" x14ac:dyDescent="0.25">
      <c r="A30" s="66" t="s">
        <v>1191</v>
      </c>
      <c r="B30" s="66" t="s">
        <v>598</v>
      </c>
      <c r="C30" s="189" t="s">
        <v>94</v>
      </c>
      <c r="D30" s="115"/>
      <c r="F30" s="115"/>
      <c r="G30" s="66"/>
    </row>
    <row r="31" spans="1:7" x14ac:dyDescent="0.25">
      <c r="A31" s="66" t="s">
        <v>1192</v>
      </c>
      <c r="B31" s="66" t="s">
        <v>600</v>
      </c>
      <c r="C31" s="189" t="s">
        <v>94</v>
      </c>
      <c r="D31" s="115"/>
      <c r="F31" s="115"/>
      <c r="G31" s="66"/>
    </row>
    <row r="32" spans="1:7" x14ac:dyDescent="0.25">
      <c r="A32" s="66" t="s">
        <v>1193</v>
      </c>
      <c r="B32" s="66" t="s">
        <v>602</v>
      </c>
      <c r="C32" s="189" t="s">
        <v>94</v>
      </c>
      <c r="D32" s="115"/>
      <c r="F32" s="115"/>
      <c r="G32" s="66"/>
    </row>
    <row r="33" spans="1:7" x14ac:dyDescent="0.25">
      <c r="A33" s="66" t="s">
        <v>1194</v>
      </c>
      <c r="B33" s="66" t="s">
        <v>604</v>
      </c>
      <c r="C33" s="189" t="s">
        <v>94</v>
      </c>
      <c r="D33" s="115"/>
      <c r="F33" s="115"/>
      <c r="G33" s="66"/>
    </row>
    <row r="34" spans="1:7" x14ac:dyDescent="0.25">
      <c r="A34" s="66" t="s">
        <v>1195</v>
      </c>
      <c r="B34" s="66" t="s">
        <v>606</v>
      </c>
      <c r="C34" s="189" t="s">
        <v>94</v>
      </c>
      <c r="D34" s="115"/>
      <c r="F34" s="115"/>
      <c r="G34" s="66"/>
    </row>
    <row r="35" spans="1:7" x14ac:dyDescent="0.25">
      <c r="A35" s="66" t="s">
        <v>1196</v>
      </c>
      <c r="B35" s="66" t="s">
        <v>608</v>
      </c>
      <c r="C35" s="189" t="s">
        <v>94</v>
      </c>
      <c r="D35" s="115"/>
      <c r="F35" s="115"/>
      <c r="G35" s="66"/>
    </row>
    <row r="36" spans="1:7" x14ac:dyDescent="0.25">
      <c r="A36" s="66" t="s">
        <v>1197</v>
      </c>
      <c r="B36" s="66" t="s">
        <v>610</v>
      </c>
      <c r="C36" s="189" t="s">
        <v>94</v>
      </c>
      <c r="D36" s="115"/>
      <c r="F36" s="115"/>
      <c r="G36" s="66"/>
    </row>
    <row r="37" spans="1:7" x14ac:dyDescent="0.25">
      <c r="A37" s="66" t="s">
        <v>1198</v>
      </c>
      <c r="B37" s="66" t="s">
        <v>612</v>
      </c>
      <c r="C37" s="189" t="s">
        <v>94</v>
      </c>
      <c r="D37" s="115"/>
      <c r="F37" s="115"/>
      <c r="G37" s="66"/>
    </row>
    <row r="38" spans="1:7" x14ac:dyDescent="0.25">
      <c r="A38" s="66" t="s">
        <v>1199</v>
      </c>
      <c r="B38" s="66" t="s">
        <v>614</v>
      </c>
      <c r="C38" s="189" t="s">
        <v>94</v>
      </c>
      <c r="D38" s="115"/>
      <c r="F38" s="115"/>
      <c r="G38" s="66"/>
    </row>
    <row r="39" spans="1:7" x14ac:dyDescent="0.25">
      <c r="A39" s="66" t="s">
        <v>1200</v>
      </c>
      <c r="B39" s="66" t="s">
        <v>616</v>
      </c>
      <c r="C39" s="189" t="s">
        <v>94</v>
      </c>
      <c r="D39" s="115"/>
      <c r="F39" s="115"/>
      <c r="G39" s="66"/>
    </row>
    <row r="40" spans="1:7" x14ac:dyDescent="0.25">
      <c r="A40" s="66" t="s">
        <v>1201</v>
      </c>
      <c r="B40" s="66" t="s">
        <v>618</v>
      </c>
      <c r="C40" s="189" t="s">
        <v>94</v>
      </c>
      <c r="D40" s="115"/>
      <c r="F40" s="115"/>
      <c r="G40" s="66"/>
    </row>
    <row r="41" spans="1:7" x14ac:dyDescent="0.25">
      <c r="A41" s="66" t="s">
        <v>1202</v>
      </c>
      <c r="B41" s="66" t="s">
        <v>620</v>
      </c>
      <c r="C41" s="189" t="s">
        <v>94</v>
      </c>
      <c r="D41" s="115"/>
      <c r="F41" s="115"/>
      <c r="G41" s="66"/>
    </row>
    <row r="42" spans="1:7" x14ac:dyDescent="0.25">
      <c r="A42" s="66" t="s">
        <v>1203</v>
      </c>
      <c r="B42" s="66" t="s">
        <v>3</v>
      </c>
      <c r="C42" s="189" t="s">
        <v>94</v>
      </c>
      <c r="D42" s="115"/>
      <c r="F42" s="115"/>
      <c r="G42" s="66"/>
    </row>
    <row r="43" spans="1:7" x14ac:dyDescent="0.25">
      <c r="A43" s="66" t="s">
        <v>1204</v>
      </c>
      <c r="B43" s="66" t="s">
        <v>623</v>
      </c>
      <c r="C43" s="189" t="s">
        <v>94</v>
      </c>
      <c r="D43" s="115"/>
      <c r="F43" s="115"/>
      <c r="G43" s="66"/>
    </row>
    <row r="44" spans="1:7" x14ac:dyDescent="0.25">
      <c r="A44" s="66" t="s">
        <v>1205</v>
      </c>
      <c r="B44" s="66" t="s">
        <v>625</v>
      </c>
      <c r="C44" s="189" t="s">
        <v>94</v>
      </c>
      <c r="D44" s="115"/>
      <c r="F44" s="115"/>
      <c r="G44" s="66"/>
    </row>
    <row r="45" spans="1:7" x14ac:dyDescent="0.25">
      <c r="A45" s="66" t="s">
        <v>1206</v>
      </c>
      <c r="B45" s="66" t="s">
        <v>627</v>
      </c>
      <c r="C45" s="189" t="s">
        <v>94</v>
      </c>
      <c r="D45" s="115"/>
      <c r="F45" s="115"/>
      <c r="G45" s="66"/>
    </row>
    <row r="46" spans="1:7" x14ac:dyDescent="0.25">
      <c r="A46" s="66" t="s">
        <v>1207</v>
      </c>
      <c r="B46" s="66" t="s">
        <v>629</v>
      </c>
      <c r="C46" s="189" t="s">
        <v>94</v>
      </c>
      <c r="D46" s="115"/>
      <c r="F46" s="115"/>
      <c r="G46" s="66"/>
    </row>
    <row r="47" spans="1:7" x14ac:dyDescent="0.25">
      <c r="A47" s="66" t="s">
        <v>1208</v>
      </c>
      <c r="B47" s="66" t="s">
        <v>631</v>
      </c>
      <c r="C47" s="189" t="s">
        <v>94</v>
      </c>
      <c r="D47" s="115"/>
      <c r="F47" s="115"/>
      <c r="G47" s="66"/>
    </row>
    <row r="48" spans="1:7" x14ac:dyDescent="0.25">
      <c r="A48" s="66" t="s">
        <v>1209</v>
      </c>
      <c r="B48" s="66" t="s">
        <v>633</v>
      </c>
      <c r="C48" s="189" t="s">
        <v>94</v>
      </c>
      <c r="D48" s="115"/>
      <c r="F48" s="115"/>
      <c r="G48" s="66"/>
    </row>
    <row r="49" spans="1:7" x14ac:dyDescent="0.25">
      <c r="A49" s="66" t="s">
        <v>1210</v>
      </c>
      <c r="B49" s="66" t="s">
        <v>635</v>
      </c>
      <c r="C49" s="189" t="s">
        <v>94</v>
      </c>
      <c r="D49" s="115"/>
      <c r="F49" s="115"/>
      <c r="G49" s="66"/>
    </row>
    <row r="50" spans="1:7" x14ac:dyDescent="0.25">
      <c r="A50" s="66" t="s">
        <v>1211</v>
      </c>
      <c r="B50" s="66" t="s">
        <v>637</v>
      </c>
      <c r="C50" s="189" t="s">
        <v>94</v>
      </c>
      <c r="D50" s="115"/>
      <c r="F50" s="115"/>
      <c r="G50" s="66"/>
    </row>
    <row r="51" spans="1:7" x14ac:dyDescent="0.25">
      <c r="A51" s="66" t="s">
        <v>1212</v>
      </c>
      <c r="B51" s="66" t="s">
        <v>639</v>
      </c>
      <c r="C51" s="189" t="s">
        <v>94</v>
      </c>
      <c r="D51" s="115"/>
      <c r="F51" s="115"/>
      <c r="G51" s="66"/>
    </row>
    <row r="52" spans="1:7" x14ac:dyDescent="0.25">
      <c r="A52" s="66" t="s">
        <v>1213</v>
      </c>
      <c r="B52" s="66" t="s">
        <v>641</v>
      </c>
      <c r="C52" s="189" t="s">
        <v>94</v>
      </c>
      <c r="D52" s="115"/>
      <c r="F52" s="115"/>
      <c r="G52" s="66"/>
    </row>
    <row r="53" spans="1:7" x14ac:dyDescent="0.25">
      <c r="A53" s="66" t="s">
        <v>1214</v>
      </c>
      <c r="B53" s="66" t="s">
        <v>6</v>
      </c>
      <c r="C53" s="189" t="s">
        <v>94</v>
      </c>
      <c r="D53" s="115"/>
      <c r="F53" s="115"/>
      <c r="G53" s="66"/>
    </row>
    <row r="54" spans="1:7" x14ac:dyDescent="0.25">
      <c r="A54" s="66" t="s">
        <v>1215</v>
      </c>
      <c r="B54" s="66" t="s">
        <v>644</v>
      </c>
      <c r="C54" s="189" t="s">
        <v>94</v>
      </c>
      <c r="D54" s="115"/>
      <c r="F54" s="115"/>
      <c r="G54" s="66"/>
    </row>
    <row r="55" spans="1:7" x14ac:dyDescent="0.25">
      <c r="A55" s="66" t="s">
        <v>1216</v>
      </c>
      <c r="B55" s="115" t="s">
        <v>331</v>
      </c>
      <c r="C55" s="191">
        <f>SUM(C56:C58)</f>
        <v>0</v>
      </c>
      <c r="D55" s="115"/>
      <c r="F55" s="115"/>
      <c r="G55" s="66"/>
    </row>
    <row r="56" spans="1:7" x14ac:dyDescent="0.25">
      <c r="A56" s="66" t="s">
        <v>1217</v>
      </c>
      <c r="B56" s="66" t="s">
        <v>647</v>
      </c>
      <c r="C56" s="189" t="s">
        <v>94</v>
      </c>
      <c r="D56" s="115"/>
      <c r="F56" s="115"/>
      <c r="G56" s="66"/>
    </row>
    <row r="57" spans="1:7" x14ac:dyDescent="0.25">
      <c r="A57" s="66" t="s">
        <v>1218</v>
      </c>
      <c r="B57" s="66" t="s">
        <v>649</v>
      </c>
      <c r="C57" s="189" t="s">
        <v>94</v>
      </c>
      <c r="D57" s="115"/>
      <c r="F57" s="115"/>
      <c r="G57" s="66"/>
    </row>
    <row r="58" spans="1:7" x14ac:dyDescent="0.25">
      <c r="A58" s="66" t="s">
        <v>1219</v>
      </c>
      <c r="B58" s="66" t="s">
        <v>2</v>
      </c>
      <c r="C58" s="189" t="s">
        <v>94</v>
      </c>
      <c r="D58" s="115"/>
      <c r="F58" s="115"/>
      <c r="G58" s="66"/>
    </row>
    <row r="59" spans="1:7" x14ac:dyDescent="0.25">
      <c r="A59" s="66" t="s">
        <v>1220</v>
      </c>
      <c r="B59" s="115" t="s">
        <v>158</v>
      </c>
      <c r="C59" s="191">
        <f>SUM(C60:C69)</f>
        <v>0</v>
      </c>
      <c r="D59" s="115"/>
      <c r="F59" s="115"/>
      <c r="G59" s="66"/>
    </row>
    <row r="60" spans="1:7" x14ac:dyDescent="0.25">
      <c r="A60" s="66" t="s">
        <v>1221</v>
      </c>
      <c r="B60" s="83" t="s">
        <v>333</v>
      </c>
      <c r="C60" s="189" t="s">
        <v>94</v>
      </c>
      <c r="D60" s="115"/>
      <c r="F60" s="115"/>
      <c r="G60" s="66"/>
    </row>
    <row r="61" spans="1:7" x14ac:dyDescent="0.25">
      <c r="A61" s="66" t="s">
        <v>1222</v>
      </c>
      <c r="B61" s="83" t="s">
        <v>335</v>
      </c>
      <c r="C61" s="189" t="s">
        <v>94</v>
      </c>
      <c r="D61" s="115"/>
      <c r="F61" s="115"/>
      <c r="G61" s="66"/>
    </row>
    <row r="62" spans="1:7" x14ac:dyDescent="0.25">
      <c r="A62" s="66" t="s">
        <v>1223</v>
      </c>
      <c r="B62" s="83" t="s">
        <v>337</v>
      </c>
      <c r="C62" s="189" t="s">
        <v>94</v>
      </c>
      <c r="D62" s="115"/>
      <c r="F62" s="115"/>
      <c r="G62" s="66"/>
    </row>
    <row r="63" spans="1:7" x14ac:dyDescent="0.25">
      <c r="A63" s="66" t="s">
        <v>1224</v>
      </c>
      <c r="B63" s="83" t="s">
        <v>12</v>
      </c>
      <c r="C63" s="189" t="s">
        <v>94</v>
      </c>
      <c r="D63" s="115"/>
      <c r="F63" s="115"/>
      <c r="G63" s="66"/>
    </row>
    <row r="64" spans="1:7" x14ac:dyDescent="0.25">
      <c r="A64" s="66" t="s">
        <v>1225</v>
      </c>
      <c r="B64" s="83" t="s">
        <v>340</v>
      </c>
      <c r="C64" s="189" t="s">
        <v>94</v>
      </c>
      <c r="D64" s="115"/>
      <c r="F64" s="115"/>
      <c r="G64" s="66"/>
    </row>
    <row r="65" spans="1:7" x14ac:dyDescent="0.25">
      <c r="A65" s="66" t="s">
        <v>1226</v>
      </c>
      <c r="B65" s="83" t="s">
        <v>342</v>
      </c>
      <c r="C65" s="189" t="s">
        <v>94</v>
      </c>
      <c r="D65" s="115"/>
      <c r="F65" s="115"/>
      <c r="G65" s="66"/>
    </row>
    <row r="66" spans="1:7" x14ac:dyDescent="0.25">
      <c r="A66" s="66" t="s">
        <v>1227</v>
      </c>
      <c r="B66" s="83" t="s">
        <v>344</v>
      </c>
      <c r="C66" s="189" t="s">
        <v>94</v>
      </c>
      <c r="D66" s="115"/>
      <c r="F66" s="115"/>
      <c r="G66" s="66"/>
    </row>
    <row r="67" spans="1:7" x14ac:dyDescent="0.25">
      <c r="A67" s="66" t="s">
        <v>1228</v>
      </c>
      <c r="B67" s="83" t="s">
        <v>346</v>
      </c>
      <c r="C67" s="189" t="s">
        <v>94</v>
      </c>
      <c r="D67" s="115"/>
      <c r="F67" s="115"/>
      <c r="G67" s="66"/>
    </row>
    <row r="68" spans="1:7" x14ac:dyDescent="0.25">
      <c r="A68" s="66" t="s">
        <v>1229</v>
      </c>
      <c r="B68" s="83" t="s">
        <v>348</v>
      </c>
      <c r="C68" s="189" t="s">
        <v>94</v>
      </c>
      <c r="D68" s="115"/>
      <c r="F68" s="115"/>
      <c r="G68" s="66"/>
    </row>
    <row r="69" spans="1:7" x14ac:dyDescent="0.25">
      <c r="A69" s="66" t="s">
        <v>1230</v>
      </c>
      <c r="B69" s="83" t="s">
        <v>158</v>
      </c>
      <c r="C69" s="189" t="s">
        <v>94</v>
      </c>
      <c r="D69" s="115"/>
      <c r="F69" s="115"/>
      <c r="G69" s="66"/>
    </row>
    <row r="70" spans="1:7" outlineLevel="1" x14ac:dyDescent="0.25">
      <c r="A70" s="66" t="s">
        <v>1231</v>
      </c>
      <c r="B70" s="95" t="s">
        <v>162</v>
      </c>
      <c r="C70" s="189"/>
      <c r="G70" s="66"/>
    </row>
    <row r="71" spans="1:7" outlineLevel="1" x14ac:dyDescent="0.25">
      <c r="A71" s="66" t="s">
        <v>1232</v>
      </c>
      <c r="B71" s="95" t="s">
        <v>162</v>
      </c>
      <c r="C71" s="189"/>
      <c r="G71" s="66"/>
    </row>
    <row r="72" spans="1:7" outlineLevel="1" x14ac:dyDescent="0.25">
      <c r="A72" s="66" t="s">
        <v>1233</v>
      </c>
      <c r="B72" s="95" t="s">
        <v>162</v>
      </c>
      <c r="C72" s="189"/>
      <c r="G72" s="66"/>
    </row>
    <row r="73" spans="1:7" outlineLevel="1" x14ac:dyDescent="0.25">
      <c r="A73" s="66" t="s">
        <v>1234</v>
      </c>
      <c r="B73" s="95" t="s">
        <v>162</v>
      </c>
      <c r="C73" s="189"/>
      <c r="G73" s="66"/>
    </row>
    <row r="74" spans="1:7" outlineLevel="1" x14ac:dyDescent="0.25">
      <c r="A74" s="66" t="s">
        <v>1235</v>
      </c>
      <c r="B74" s="95" t="s">
        <v>162</v>
      </c>
      <c r="C74" s="189"/>
      <c r="G74" s="66"/>
    </row>
    <row r="75" spans="1:7" outlineLevel="1" x14ac:dyDescent="0.25">
      <c r="A75" s="66" t="s">
        <v>1236</v>
      </c>
      <c r="B75" s="95" t="s">
        <v>162</v>
      </c>
      <c r="C75" s="189"/>
      <c r="G75" s="66"/>
    </row>
    <row r="76" spans="1:7" outlineLevel="1" x14ac:dyDescent="0.25">
      <c r="A76" s="66" t="s">
        <v>1237</v>
      </c>
      <c r="B76" s="95" t="s">
        <v>162</v>
      </c>
      <c r="C76" s="189"/>
      <c r="G76" s="66"/>
    </row>
    <row r="77" spans="1:7" outlineLevel="1" x14ac:dyDescent="0.25">
      <c r="A77" s="66" t="s">
        <v>1238</v>
      </c>
      <c r="B77" s="95" t="s">
        <v>162</v>
      </c>
      <c r="C77" s="189"/>
      <c r="G77" s="66"/>
    </row>
    <row r="78" spans="1:7" outlineLevel="1" x14ac:dyDescent="0.25">
      <c r="A78" s="66" t="s">
        <v>1239</v>
      </c>
      <c r="B78" s="95" t="s">
        <v>162</v>
      </c>
      <c r="C78" s="189"/>
      <c r="G78" s="66"/>
    </row>
    <row r="79" spans="1:7" outlineLevel="1" x14ac:dyDescent="0.25">
      <c r="A79" s="66" t="s">
        <v>1240</v>
      </c>
      <c r="B79" s="95" t="s">
        <v>162</v>
      </c>
      <c r="C79" s="189"/>
      <c r="G79" s="66"/>
    </row>
    <row r="80" spans="1:7" ht="15" customHeight="1" x14ac:dyDescent="0.25">
      <c r="A80" s="85"/>
      <c r="B80" s="86" t="s">
        <v>1241</v>
      </c>
      <c r="C80" s="85" t="s">
        <v>1178</v>
      </c>
      <c r="D80" s="85"/>
      <c r="E80" s="87"/>
      <c r="F80" s="88"/>
      <c r="G80" s="88"/>
    </row>
    <row r="81" spans="1:7" x14ac:dyDescent="0.25">
      <c r="A81" s="66" t="s">
        <v>1242</v>
      </c>
      <c r="B81" s="66" t="s">
        <v>705</v>
      </c>
      <c r="C81" s="189" t="s">
        <v>94</v>
      </c>
      <c r="E81" s="64"/>
    </row>
    <row r="82" spans="1:7" x14ac:dyDescent="0.25">
      <c r="A82" s="66" t="s">
        <v>1243</v>
      </c>
      <c r="B82" s="66" t="s">
        <v>707</v>
      </c>
      <c r="C82" s="189" t="s">
        <v>94</v>
      </c>
      <c r="E82" s="64"/>
    </row>
    <row r="83" spans="1:7" x14ac:dyDescent="0.25">
      <c r="A83" s="66" t="s">
        <v>1244</v>
      </c>
      <c r="B83" s="66" t="s">
        <v>158</v>
      </c>
      <c r="C83" s="189" t="s">
        <v>94</v>
      </c>
      <c r="E83" s="64"/>
    </row>
    <row r="84" spans="1:7" outlineLevel="1" x14ac:dyDescent="0.25">
      <c r="A84" s="66" t="s">
        <v>1245</v>
      </c>
      <c r="C84" s="189"/>
      <c r="E84" s="64"/>
    </row>
    <row r="85" spans="1:7" outlineLevel="1" x14ac:dyDescent="0.25">
      <c r="A85" s="66" t="s">
        <v>1246</v>
      </c>
      <c r="C85" s="189"/>
      <c r="E85" s="64"/>
    </row>
    <row r="86" spans="1:7" outlineLevel="1" x14ac:dyDescent="0.25">
      <c r="A86" s="66" t="s">
        <v>1247</v>
      </c>
      <c r="C86" s="189"/>
      <c r="E86" s="64"/>
    </row>
    <row r="87" spans="1:7" outlineLevel="1" x14ac:dyDescent="0.25">
      <c r="A87" s="66" t="s">
        <v>1248</v>
      </c>
      <c r="C87" s="189"/>
      <c r="E87" s="64"/>
    </row>
    <row r="88" spans="1:7" outlineLevel="1" x14ac:dyDescent="0.25">
      <c r="A88" s="66" t="s">
        <v>1249</v>
      </c>
      <c r="C88" s="189"/>
      <c r="E88" s="64"/>
    </row>
    <row r="89" spans="1:7" outlineLevel="1" x14ac:dyDescent="0.25">
      <c r="A89" s="66" t="s">
        <v>1250</v>
      </c>
      <c r="C89" s="189"/>
      <c r="E89" s="64"/>
    </row>
    <row r="90" spans="1:7" ht="15" customHeight="1" x14ac:dyDescent="0.25">
      <c r="A90" s="85"/>
      <c r="B90" s="86" t="s">
        <v>1251</v>
      </c>
      <c r="C90" s="85" t="s">
        <v>1178</v>
      </c>
      <c r="D90" s="85"/>
      <c r="E90" s="87"/>
      <c r="F90" s="88"/>
      <c r="G90" s="88"/>
    </row>
    <row r="91" spans="1:7" x14ac:dyDescent="0.25">
      <c r="A91" s="66" t="s">
        <v>1252</v>
      </c>
      <c r="B91" s="66" t="s">
        <v>717</v>
      </c>
      <c r="C91" s="189" t="s">
        <v>94</v>
      </c>
      <c r="E91" s="64"/>
    </row>
    <row r="92" spans="1:7" x14ac:dyDescent="0.25">
      <c r="A92" s="66" t="s">
        <v>1253</v>
      </c>
      <c r="B92" s="66" t="s">
        <v>719</v>
      </c>
      <c r="C92" s="189" t="s">
        <v>94</v>
      </c>
      <c r="E92" s="64"/>
    </row>
    <row r="93" spans="1:7" x14ac:dyDescent="0.25">
      <c r="A93" s="66" t="s">
        <v>1254</v>
      </c>
      <c r="B93" s="66" t="s">
        <v>158</v>
      </c>
      <c r="C93" s="189" t="s">
        <v>94</v>
      </c>
      <c r="E93" s="64"/>
    </row>
    <row r="94" spans="1:7" outlineLevel="1" x14ac:dyDescent="0.25">
      <c r="A94" s="66" t="s">
        <v>1255</v>
      </c>
      <c r="C94" s="189"/>
      <c r="E94" s="64"/>
    </row>
    <row r="95" spans="1:7" outlineLevel="1" x14ac:dyDescent="0.25">
      <c r="A95" s="66" t="s">
        <v>1256</v>
      </c>
      <c r="C95" s="189"/>
      <c r="E95" s="64"/>
    </row>
    <row r="96" spans="1:7" outlineLevel="1" x14ac:dyDescent="0.25">
      <c r="A96" s="66" t="s">
        <v>1257</v>
      </c>
      <c r="C96" s="189"/>
      <c r="E96" s="64"/>
    </row>
    <row r="97" spans="1:7" outlineLevel="1" x14ac:dyDescent="0.25">
      <c r="A97" s="66" t="s">
        <v>1258</v>
      </c>
      <c r="C97" s="189"/>
      <c r="E97" s="64"/>
    </row>
    <row r="98" spans="1:7" outlineLevel="1" x14ac:dyDescent="0.25">
      <c r="A98" s="66" t="s">
        <v>1259</v>
      </c>
      <c r="C98" s="189"/>
      <c r="E98" s="64"/>
    </row>
    <row r="99" spans="1:7" outlineLevel="1" x14ac:dyDescent="0.25">
      <c r="A99" s="66" t="s">
        <v>1260</v>
      </c>
      <c r="C99" s="189"/>
      <c r="E99" s="64"/>
    </row>
    <row r="100" spans="1:7" ht="15" customHeight="1" x14ac:dyDescent="0.25">
      <c r="A100" s="85"/>
      <c r="B100" s="86" t="s">
        <v>1261</v>
      </c>
      <c r="C100" s="85" t="s">
        <v>1178</v>
      </c>
      <c r="D100" s="85"/>
      <c r="E100" s="87"/>
      <c r="F100" s="88"/>
      <c r="G100" s="88"/>
    </row>
    <row r="101" spans="1:7" x14ac:dyDescent="0.25">
      <c r="A101" s="66" t="s">
        <v>1262</v>
      </c>
      <c r="B101" s="62" t="s">
        <v>729</v>
      </c>
      <c r="C101" s="189" t="s">
        <v>94</v>
      </c>
      <c r="E101" s="64"/>
    </row>
    <row r="102" spans="1:7" x14ac:dyDescent="0.25">
      <c r="A102" s="66" t="s">
        <v>1263</v>
      </c>
      <c r="B102" s="62" t="s">
        <v>731</v>
      </c>
      <c r="C102" s="189" t="s">
        <v>94</v>
      </c>
      <c r="E102" s="64"/>
    </row>
    <row r="103" spans="1:7" x14ac:dyDescent="0.25">
      <c r="A103" s="66" t="s">
        <v>1264</v>
      </c>
      <c r="B103" s="62" t="s">
        <v>733</v>
      </c>
      <c r="C103" s="189" t="s">
        <v>94</v>
      </c>
    </row>
    <row r="104" spans="1:7" x14ac:dyDescent="0.25">
      <c r="A104" s="66" t="s">
        <v>1265</v>
      </c>
      <c r="B104" s="62" t="s">
        <v>735</v>
      </c>
      <c r="C104" s="189" t="s">
        <v>94</v>
      </c>
    </row>
    <row r="105" spans="1:7" x14ac:dyDescent="0.25">
      <c r="A105" s="66" t="s">
        <v>1266</v>
      </c>
      <c r="B105" s="62" t="s">
        <v>737</v>
      </c>
      <c r="C105" s="189" t="s">
        <v>94</v>
      </c>
    </row>
    <row r="106" spans="1:7" outlineLevel="1" x14ac:dyDescent="0.25">
      <c r="A106" s="66" t="s">
        <v>1267</v>
      </c>
      <c r="B106" s="62"/>
      <c r="C106" s="189"/>
    </row>
    <row r="107" spans="1:7" outlineLevel="1" x14ac:dyDescent="0.25">
      <c r="A107" s="66" t="s">
        <v>1268</v>
      </c>
      <c r="B107" s="62"/>
      <c r="C107" s="189"/>
    </row>
    <row r="108" spans="1:7" outlineLevel="1" x14ac:dyDescent="0.25">
      <c r="A108" s="66" t="s">
        <v>1269</v>
      </c>
      <c r="B108" s="62"/>
      <c r="C108" s="189"/>
    </row>
    <row r="109" spans="1:7" outlineLevel="1" x14ac:dyDescent="0.25">
      <c r="A109" s="66" t="s">
        <v>1270</v>
      </c>
      <c r="B109" s="62"/>
      <c r="C109" s="189"/>
    </row>
    <row r="110" spans="1:7" ht="15" customHeight="1" x14ac:dyDescent="0.25">
      <c r="A110" s="85"/>
      <c r="B110" s="86" t="s">
        <v>1271</v>
      </c>
      <c r="C110" s="85" t="s">
        <v>1178</v>
      </c>
      <c r="D110" s="85"/>
      <c r="E110" s="87"/>
      <c r="F110" s="88"/>
      <c r="G110" s="88"/>
    </row>
    <row r="111" spans="1:7" x14ac:dyDescent="0.25">
      <c r="A111" s="66" t="s">
        <v>1272</v>
      </c>
      <c r="B111" s="66" t="s">
        <v>744</v>
      </c>
      <c r="C111" s="189" t="s">
        <v>94</v>
      </c>
      <c r="E111" s="64"/>
    </row>
    <row r="112" spans="1:7" outlineLevel="1" x14ac:dyDescent="0.25">
      <c r="A112" s="66" t="s">
        <v>1273</v>
      </c>
      <c r="C112" s="189"/>
      <c r="E112" s="64"/>
    </row>
    <row r="113" spans="1:7" outlineLevel="1" x14ac:dyDescent="0.25">
      <c r="A113" s="66" t="s">
        <v>1274</v>
      </c>
      <c r="C113" s="189"/>
      <c r="E113" s="64"/>
    </row>
    <row r="114" spans="1:7" outlineLevel="1" x14ac:dyDescent="0.25">
      <c r="A114" s="66" t="s">
        <v>1275</v>
      </c>
      <c r="C114" s="189"/>
      <c r="E114" s="64"/>
    </row>
    <row r="115" spans="1:7" outlineLevel="1" x14ac:dyDescent="0.25">
      <c r="A115" s="66" t="s">
        <v>1276</v>
      </c>
      <c r="C115" s="189"/>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5"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5" t="s">
        <v>94</v>
      </c>
      <c r="D120" s="195"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5" t="s">
        <v>94</v>
      </c>
      <c r="D121" s="195" t="s">
        <v>94</v>
      </c>
      <c r="E121" s="80"/>
      <c r="F121" s="92" t="str">
        <f t="shared" si="0"/>
        <v/>
      </c>
      <c r="G121" s="92" t="str">
        <f t="shared" si="1"/>
        <v/>
      </c>
    </row>
    <row r="122" spans="1:7" x14ac:dyDescent="0.25">
      <c r="A122" s="66" t="s">
        <v>1281</v>
      </c>
      <c r="B122" s="83" t="s">
        <v>672</v>
      </c>
      <c r="C122" s="195" t="s">
        <v>94</v>
      </c>
      <c r="D122" s="195" t="s">
        <v>94</v>
      </c>
      <c r="E122" s="80"/>
      <c r="F122" s="92" t="str">
        <f t="shared" si="0"/>
        <v/>
      </c>
      <c r="G122" s="92" t="str">
        <f t="shared" si="1"/>
        <v/>
      </c>
    </row>
    <row r="123" spans="1:7" x14ac:dyDescent="0.25">
      <c r="A123" s="66" t="s">
        <v>1282</v>
      </c>
      <c r="B123" s="83" t="s">
        <v>672</v>
      </c>
      <c r="C123" s="195" t="s">
        <v>94</v>
      </c>
      <c r="D123" s="195" t="s">
        <v>94</v>
      </c>
      <c r="E123" s="80"/>
      <c r="F123" s="92" t="str">
        <f t="shared" si="0"/>
        <v/>
      </c>
      <c r="G123" s="92" t="str">
        <f t="shared" si="1"/>
        <v/>
      </c>
    </row>
    <row r="124" spans="1:7" x14ac:dyDescent="0.25">
      <c r="A124" s="66" t="s">
        <v>1283</v>
      </c>
      <c r="B124" s="83" t="s">
        <v>672</v>
      </c>
      <c r="C124" s="195" t="s">
        <v>94</v>
      </c>
      <c r="D124" s="195" t="s">
        <v>94</v>
      </c>
      <c r="E124" s="80"/>
      <c r="F124" s="92" t="str">
        <f t="shared" si="0"/>
        <v/>
      </c>
      <c r="G124" s="92" t="str">
        <f t="shared" si="1"/>
        <v/>
      </c>
    </row>
    <row r="125" spans="1:7" x14ac:dyDescent="0.25">
      <c r="A125" s="66" t="s">
        <v>1284</v>
      </c>
      <c r="B125" s="83" t="s">
        <v>672</v>
      </c>
      <c r="C125" s="195" t="s">
        <v>94</v>
      </c>
      <c r="D125" s="195" t="s">
        <v>94</v>
      </c>
      <c r="E125" s="80"/>
      <c r="F125" s="92" t="str">
        <f t="shared" si="0"/>
        <v/>
      </c>
      <c r="G125" s="92" t="str">
        <f t="shared" si="1"/>
        <v/>
      </c>
    </row>
    <row r="126" spans="1:7" x14ac:dyDescent="0.25">
      <c r="A126" s="66" t="s">
        <v>1285</v>
      </c>
      <c r="B126" s="83" t="s">
        <v>672</v>
      </c>
      <c r="C126" s="195" t="s">
        <v>94</v>
      </c>
      <c r="D126" s="195" t="s">
        <v>94</v>
      </c>
      <c r="E126" s="80"/>
      <c r="F126" s="92" t="str">
        <f t="shared" si="0"/>
        <v/>
      </c>
      <c r="G126" s="92" t="str">
        <f t="shared" si="1"/>
        <v/>
      </c>
    </row>
    <row r="127" spans="1:7" x14ac:dyDescent="0.25">
      <c r="A127" s="66" t="s">
        <v>1286</v>
      </c>
      <c r="B127" s="83" t="s">
        <v>672</v>
      </c>
      <c r="C127" s="195" t="s">
        <v>94</v>
      </c>
      <c r="D127" s="195" t="s">
        <v>94</v>
      </c>
      <c r="E127" s="80"/>
      <c r="F127" s="92" t="str">
        <f t="shared" si="0"/>
        <v/>
      </c>
      <c r="G127" s="92" t="str">
        <f t="shared" si="1"/>
        <v/>
      </c>
    </row>
    <row r="128" spans="1:7" x14ac:dyDescent="0.25">
      <c r="A128" s="66" t="s">
        <v>1287</v>
      </c>
      <c r="B128" s="83" t="s">
        <v>672</v>
      </c>
      <c r="C128" s="195" t="s">
        <v>94</v>
      </c>
      <c r="D128" s="195" t="s">
        <v>94</v>
      </c>
      <c r="E128" s="80"/>
      <c r="F128" s="92" t="str">
        <f t="shared" si="0"/>
        <v/>
      </c>
      <c r="G128" s="92" t="str">
        <f t="shared" si="1"/>
        <v/>
      </c>
    </row>
    <row r="129" spans="1:7" x14ac:dyDescent="0.25">
      <c r="A129" s="66" t="s">
        <v>1288</v>
      </c>
      <c r="B129" s="83" t="s">
        <v>672</v>
      </c>
      <c r="C129" s="195" t="s">
        <v>94</v>
      </c>
      <c r="D129" s="195" t="s">
        <v>94</v>
      </c>
      <c r="E129" s="83"/>
      <c r="F129" s="92" t="str">
        <f t="shared" si="0"/>
        <v/>
      </c>
      <c r="G129" s="92" t="str">
        <f t="shared" si="1"/>
        <v/>
      </c>
    </row>
    <row r="130" spans="1:7" x14ac:dyDescent="0.25">
      <c r="A130" s="66" t="s">
        <v>1289</v>
      </c>
      <c r="B130" s="83" t="s">
        <v>672</v>
      </c>
      <c r="C130" s="195" t="s">
        <v>94</v>
      </c>
      <c r="D130" s="195" t="s">
        <v>94</v>
      </c>
      <c r="E130" s="83"/>
      <c r="F130" s="92" t="str">
        <f t="shared" si="0"/>
        <v/>
      </c>
      <c r="G130" s="92" t="str">
        <f t="shared" si="1"/>
        <v/>
      </c>
    </row>
    <row r="131" spans="1:7" x14ac:dyDescent="0.25">
      <c r="A131" s="66" t="s">
        <v>1290</v>
      </c>
      <c r="B131" s="83" t="s">
        <v>672</v>
      </c>
      <c r="C131" s="195" t="s">
        <v>94</v>
      </c>
      <c r="D131" s="195" t="s">
        <v>94</v>
      </c>
      <c r="E131" s="83"/>
      <c r="F131" s="92" t="str">
        <f t="shared" si="0"/>
        <v/>
      </c>
      <c r="G131" s="92" t="str">
        <f t="shared" si="1"/>
        <v/>
      </c>
    </row>
    <row r="132" spans="1:7" x14ac:dyDescent="0.25">
      <c r="A132" s="66" t="s">
        <v>1291</v>
      </c>
      <c r="B132" s="83" t="s">
        <v>672</v>
      </c>
      <c r="C132" s="195" t="s">
        <v>94</v>
      </c>
      <c r="D132" s="195" t="s">
        <v>94</v>
      </c>
      <c r="E132" s="83"/>
      <c r="F132" s="92" t="str">
        <f t="shared" si="0"/>
        <v/>
      </c>
      <c r="G132" s="92" t="str">
        <f t="shared" si="1"/>
        <v/>
      </c>
    </row>
    <row r="133" spans="1:7" x14ac:dyDescent="0.25">
      <c r="A133" s="66" t="s">
        <v>1292</v>
      </c>
      <c r="B133" s="83" t="s">
        <v>672</v>
      </c>
      <c r="C133" s="195" t="s">
        <v>94</v>
      </c>
      <c r="D133" s="195" t="s">
        <v>94</v>
      </c>
      <c r="E133" s="83"/>
      <c r="F133" s="92" t="str">
        <f t="shared" si="0"/>
        <v/>
      </c>
      <c r="G133" s="92" t="str">
        <f t="shared" si="1"/>
        <v/>
      </c>
    </row>
    <row r="134" spans="1:7" x14ac:dyDescent="0.25">
      <c r="A134" s="66" t="s">
        <v>1293</v>
      </c>
      <c r="B134" s="83" t="s">
        <v>672</v>
      </c>
      <c r="C134" s="195" t="s">
        <v>94</v>
      </c>
      <c r="D134" s="195" t="s">
        <v>94</v>
      </c>
      <c r="E134" s="83"/>
      <c r="F134" s="92" t="str">
        <f t="shared" si="0"/>
        <v/>
      </c>
      <c r="G134" s="92" t="str">
        <f t="shared" si="1"/>
        <v/>
      </c>
    </row>
    <row r="135" spans="1:7" x14ac:dyDescent="0.25">
      <c r="A135" s="66" t="s">
        <v>1294</v>
      </c>
      <c r="B135" s="83" t="s">
        <v>672</v>
      </c>
      <c r="C135" s="195" t="s">
        <v>94</v>
      </c>
      <c r="D135" s="195" t="s">
        <v>94</v>
      </c>
      <c r="F135" s="92" t="str">
        <f t="shared" si="0"/>
        <v/>
      </c>
      <c r="G135" s="92" t="str">
        <f t="shared" si="1"/>
        <v/>
      </c>
    </row>
    <row r="136" spans="1:7" x14ac:dyDescent="0.25">
      <c r="A136" s="66" t="s">
        <v>1295</v>
      </c>
      <c r="B136" s="83" t="s">
        <v>672</v>
      </c>
      <c r="C136" s="195" t="s">
        <v>94</v>
      </c>
      <c r="D136" s="195" t="s">
        <v>94</v>
      </c>
      <c r="E136" s="103"/>
      <c r="F136" s="92" t="str">
        <f t="shared" si="0"/>
        <v/>
      </c>
      <c r="G136" s="92" t="str">
        <f t="shared" si="1"/>
        <v/>
      </c>
    </row>
    <row r="137" spans="1:7" x14ac:dyDescent="0.25">
      <c r="A137" s="66" t="s">
        <v>1296</v>
      </c>
      <c r="B137" s="83" t="s">
        <v>672</v>
      </c>
      <c r="C137" s="195" t="s">
        <v>94</v>
      </c>
      <c r="D137" s="195" t="s">
        <v>94</v>
      </c>
      <c r="E137" s="103"/>
      <c r="F137" s="92" t="str">
        <f t="shared" si="0"/>
        <v/>
      </c>
      <c r="G137" s="92" t="str">
        <f t="shared" si="1"/>
        <v/>
      </c>
    </row>
    <row r="138" spans="1:7" x14ac:dyDescent="0.25">
      <c r="A138" s="66" t="s">
        <v>1297</v>
      </c>
      <c r="B138" s="83" t="s">
        <v>672</v>
      </c>
      <c r="C138" s="195" t="s">
        <v>94</v>
      </c>
      <c r="D138" s="195" t="s">
        <v>94</v>
      </c>
      <c r="E138" s="103"/>
      <c r="F138" s="92" t="str">
        <f t="shared" si="0"/>
        <v/>
      </c>
      <c r="G138" s="92" t="str">
        <f t="shared" si="1"/>
        <v/>
      </c>
    </row>
    <row r="139" spans="1:7" x14ac:dyDescent="0.25">
      <c r="A139" s="66" t="s">
        <v>1298</v>
      </c>
      <c r="B139" s="83" t="s">
        <v>672</v>
      </c>
      <c r="C139" s="195" t="s">
        <v>94</v>
      </c>
      <c r="D139" s="195" t="s">
        <v>94</v>
      </c>
      <c r="E139" s="103"/>
      <c r="F139" s="92" t="str">
        <f t="shared" si="0"/>
        <v/>
      </c>
      <c r="G139" s="92" t="str">
        <f t="shared" si="1"/>
        <v/>
      </c>
    </row>
    <row r="140" spans="1:7" x14ac:dyDescent="0.25">
      <c r="A140" s="66" t="s">
        <v>1299</v>
      </c>
      <c r="B140" s="83" t="s">
        <v>672</v>
      </c>
      <c r="C140" s="195" t="s">
        <v>94</v>
      </c>
      <c r="D140" s="195" t="s">
        <v>94</v>
      </c>
      <c r="E140" s="103"/>
      <c r="F140" s="92" t="str">
        <f t="shared" si="0"/>
        <v/>
      </c>
      <c r="G140" s="92" t="str">
        <f t="shared" si="1"/>
        <v/>
      </c>
    </row>
    <row r="141" spans="1:7" x14ac:dyDescent="0.25">
      <c r="A141" s="66" t="s">
        <v>1300</v>
      </c>
      <c r="B141" s="83" t="s">
        <v>672</v>
      </c>
      <c r="C141" s="195" t="s">
        <v>94</v>
      </c>
      <c r="D141" s="195" t="s">
        <v>94</v>
      </c>
      <c r="E141" s="103"/>
      <c r="F141" s="92" t="str">
        <f t="shared" si="0"/>
        <v/>
      </c>
      <c r="G141" s="92" t="str">
        <f t="shared" si="1"/>
        <v/>
      </c>
    </row>
    <row r="142" spans="1:7" x14ac:dyDescent="0.25">
      <c r="A142" s="66" t="s">
        <v>1301</v>
      </c>
      <c r="B142" s="83" t="s">
        <v>672</v>
      </c>
      <c r="C142" s="195" t="s">
        <v>94</v>
      </c>
      <c r="D142" s="195" t="s">
        <v>94</v>
      </c>
      <c r="E142" s="103"/>
      <c r="F142" s="92" t="str">
        <f t="shared" si="0"/>
        <v/>
      </c>
      <c r="G142" s="92" t="str">
        <f t="shared" si="1"/>
        <v/>
      </c>
    </row>
    <row r="143" spans="1:7" x14ac:dyDescent="0.25">
      <c r="A143" s="66" t="s">
        <v>1302</v>
      </c>
      <c r="B143" s="83" t="s">
        <v>672</v>
      </c>
      <c r="C143" s="195" t="s">
        <v>94</v>
      </c>
      <c r="D143" s="195"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9" t="s">
        <v>94</v>
      </c>
      <c r="G146" s="66"/>
    </row>
    <row r="147" spans="1:7" x14ac:dyDescent="0.25">
      <c r="G147" s="66"/>
    </row>
    <row r="148" spans="1:7" x14ac:dyDescent="0.25">
      <c r="B148" s="83" t="s">
        <v>784</v>
      </c>
      <c r="G148" s="66"/>
    </row>
    <row r="149" spans="1:7" x14ac:dyDescent="0.25">
      <c r="A149" s="66" t="s">
        <v>1306</v>
      </c>
      <c r="B149" s="66" t="s">
        <v>786</v>
      </c>
      <c r="C149" s="195" t="s">
        <v>94</v>
      </c>
      <c r="D149" s="195" t="s">
        <v>94</v>
      </c>
      <c r="F149" s="92" t="str">
        <f t="shared" ref="F149:F163" si="2">IF($C$157=0,"",IF(C149="[for completion]","",C149/$C$157))</f>
        <v/>
      </c>
      <c r="G149" s="92" t="str">
        <f t="shared" ref="G149:G163" si="3">IF($D$157=0,"",IF(D149="[for completion]","",D149/$D$157))</f>
        <v/>
      </c>
    </row>
    <row r="150" spans="1:7" x14ac:dyDescent="0.25">
      <c r="A150" s="66" t="s">
        <v>1307</v>
      </c>
      <c r="B150" s="66" t="s">
        <v>788</v>
      </c>
      <c r="C150" s="195" t="s">
        <v>94</v>
      </c>
      <c r="D150" s="195" t="s">
        <v>94</v>
      </c>
      <c r="F150" s="92" t="str">
        <f t="shared" si="2"/>
        <v/>
      </c>
      <c r="G150" s="92" t="str">
        <f t="shared" si="3"/>
        <v/>
      </c>
    </row>
    <row r="151" spans="1:7" x14ac:dyDescent="0.25">
      <c r="A151" s="66" t="s">
        <v>1308</v>
      </c>
      <c r="B151" s="66" t="s">
        <v>790</v>
      </c>
      <c r="C151" s="195" t="s">
        <v>94</v>
      </c>
      <c r="D151" s="195" t="s">
        <v>94</v>
      </c>
      <c r="F151" s="92" t="str">
        <f t="shared" si="2"/>
        <v/>
      </c>
      <c r="G151" s="92" t="str">
        <f t="shared" si="3"/>
        <v/>
      </c>
    </row>
    <row r="152" spans="1:7" x14ac:dyDescent="0.25">
      <c r="A152" s="66" t="s">
        <v>1309</v>
      </c>
      <c r="B152" s="66" t="s">
        <v>792</v>
      </c>
      <c r="C152" s="195" t="s">
        <v>94</v>
      </c>
      <c r="D152" s="195" t="s">
        <v>94</v>
      </c>
      <c r="F152" s="92" t="str">
        <f t="shared" si="2"/>
        <v/>
      </c>
      <c r="G152" s="92" t="str">
        <f t="shared" si="3"/>
        <v/>
      </c>
    </row>
    <row r="153" spans="1:7" x14ac:dyDescent="0.25">
      <c r="A153" s="66" t="s">
        <v>1310</v>
      </c>
      <c r="B153" s="66" t="s">
        <v>794</v>
      </c>
      <c r="C153" s="195" t="s">
        <v>94</v>
      </c>
      <c r="D153" s="195" t="s">
        <v>94</v>
      </c>
      <c r="F153" s="92" t="str">
        <f t="shared" si="2"/>
        <v/>
      </c>
      <c r="G153" s="92" t="str">
        <f t="shared" si="3"/>
        <v/>
      </c>
    </row>
    <row r="154" spans="1:7" x14ac:dyDescent="0.25">
      <c r="A154" s="66" t="s">
        <v>1311</v>
      </c>
      <c r="B154" s="66" t="s">
        <v>796</v>
      </c>
      <c r="C154" s="195" t="s">
        <v>94</v>
      </c>
      <c r="D154" s="195" t="s">
        <v>94</v>
      </c>
      <c r="F154" s="92" t="str">
        <f t="shared" si="2"/>
        <v/>
      </c>
      <c r="G154" s="92" t="str">
        <f t="shared" si="3"/>
        <v/>
      </c>
    </row>
    <row r="155" spans="1:7" x14ac:dyDescent="0.25">
      <c r="A155" s="66" t="s">
        <v>1312</v>
      </c>
      <c r="B155" s="66" t="s">
        <v>798</v>
      </c>
      <c r="C155" s="195" t="s">
        <v>94</v>
      </c>
      <c r="D155" s="195" t="s">
        <v>94</v>
      </c>
      <c r="F155" s="92" t="str">
        <f t="shared" si="2"/>
        <v/>
      </c>
      <c r="G155" s="92" t="str">
        <f t="shared" si="3"/>
        <v/>
      </c>
    </row>
    <row r="156" spans="1:7" x14ac:dyDescent="0.25">
      <c r="A156" s="66" t="s">
        <v>1313</v>
      </c>
      <c r="B156" s="66" t="s">
        <v>800</v>
      </c>
      <c r="C156" s="195" t="s">
        <v>94</v>
      </c>
      <c r="D156" s="195" t="s">
        <v>94</v>
      </c>
      <c r="F156" s="92" t="str">
        <f t="shared" si="2"/>
        <v/>
      </c>
      <c r="G156" s="92" t="str">
        <f t="shared" si="3"/>
        <v/>
      </c>
    </row>
    <row r="157" spans="1:7" x14ac:dyDescent="0.25">
      <c r="A157" s="66" t="s">
        <v>1314</v>
      </c>
      <c r="B157" s="93" t="s">
        <v>160</v>
      </c>
      <c r="C157" s="195">
        <f>SUM(C149:C156)</f>
        <v>0</v>
      </c>
      <c r="D157" s="196">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9" t="s">
        <v>129</v>
      </c>
      <c r="G168" s="66"/>
    </row>
    <row r="169" spans="1:7" x14ac:dyDescent="0.25">
      <c r="G169" s="66"/>
    </row>
    <row r="170" spans="1:7" x14ac:dyDescent="0.25">
      <c r="B170" s="83" t="s">
        <v>784</v>
      </c>
      <c r="G170" s="66"/>
    </row>
    <row r="171" spans="1:7" x14ac:dyDescent="0.25">
      <c r="A171" s="66" t="s">
        <v>1326</v>
      </c>
      <c r="B171" s="66" t="s">
        <v>786</v>
      </c>
      <c r="C171" s="195" t="s">
        <v>129</v>
      </c>
      <c r="D171" s="196" t="s">
        <v>129</v>
      </c>
      <c r="F171" s="92" t="str">
        <f>IF($C$179=0,"",IF(C171="[Mark as ND1 if not relevant]","",C171/$C$179))</f>
        <v/>
      </c>
      <c r="G171" s="92" t="str">
        <f>IF($D$179=0,"",IF(D171="[Mark as ND1 if not relevant]","",D171/$D$179))</f>
        <v/>
      </c>
    </row>
    <row r="172" spans="1:7" x14ac:dyDescent="0.25">
      <c r="A172" s="66" t="s">
        <v>1327</v>
      </c>
      <c r="B172" s="66" t="s">
        <v>788</v>
      </c>
      <c r="C172" s="195" t="s">
        <v>129</v>
      </c>
      <c r="D172" s="196"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5" t="s">
        <v>129</v>
      </c>
      <c r="D173" s="196" t="s">
        <v>129</v>
      </c>
      <c r="F173" s="92" t="str">
        <f t="shared" si="4"/>
        <v/>
      </c>
      <c r="G173" s="92" t="str">
        <f t="shared" si="5"/>
        <v/>
      </c>
    </row>
    <row r="174" spans="1:7" x14ac:dyDescent="0.25">
      <c r="A174" s="66" t="s">
        <v>1329</v>
      </c>
      <c r="B174" s="66" t="s">
        <v>792</v>
      </c>
      <c r="C174" s="195" t="s">
        <v>129</v>
      </c>
      <c r="D174" s="196" t="s">
        <v>129</v>
      </c>
      <c r="F174" s="92" t="str">
        <f t="shared" si="4"/>
        <v/>
      </c>
      <c r="G174" s="92" t="str">
        <f t="shared" si="5"/>
        <v/>
      </c>
    </row>
    <row r="175" spans="1:7" x14ac:dyDescent="0.25">
      <c r="A175" s="66" t="s">
        <v>1330</v>
      </c>
      <c r="B175" s="66" t="s">
        <v>794</v>
      </c>
      <c r="C175" s="195" t="s">
        <v>129</v>
      </c>
      <c r="D175" s="196" t="s">
        <v>129</v>
      </c>
      <c r="F175" s="92" t="str">
        <f t="shared" si="4"/>
        <v/>
      </c>
      <c r="G175" s="92" t="str">
        <f t="shared" si="5"/>
        <v/>
      </c>
    </row>
    <row r="176" spans="1:7" x14ac:dyDescent="0.25">
      <c r="A176" s="66" t="s">
        <v>1331</v>
      </c>
      <c r="B176" s="66" t="s">
        <v>796</v>
      </c>
      <c r="C176" s="195" t="s">
        <v>129</v>
      </c>
      <c r="D176" s="196" t="s">
        <v>129</v>
      </c>
      <c r="F176" s="92" t="str">
        <f t="shared" si="4"/>
        <v/>
      </c>
      <c r="G176" s="92" t="str">
        <f t="shared" si="5"/>
        <v/>
      </c>
    </row>
    <row r="177" spans="1:7" x14ac:dyDescent="0.25">
      <c r="A177" s="66" t="s">
        <v>1332</v>
      </c>
      <c r="B177" s="66" t="s">
        <v>798</v>
      </c>
      <c r="C177" s="195" t="s">
        <v>129</v>
      </c>
      <c r="D177" s="196" t="s">
        <v>129</v>
      </c>
      <c r="F177" s="92" t="str">
        <f t="shared" si="4"/>
        <v/>
      </c>
      <c r="G177" s="92" t="str">
        <f t="shared" si="5"/>
        <v/>
      </c>
    </row>
    <row r="178" spans="1:7" x14ac:dyDescent="0.25">
      <c r="A178" s="66" t="s">
        <v>1333</v>
      </c>
      <c r="B178" s="66" t="s">
        <v>800</v>
      </c>
      <c r="C178" s="195" t="s">
        <v>129</v>
      </c>
      <c r="D178" s="196" t="s">
        <v>129</v>
      </c>
      <c r="F178" s="92" t="str">
        <f t="shared" si="4"/>
        <v/>
      </c>
      <c r="G178" s="92" t="str">
        <f t="shared" si="5"/>
        <v/>
      </c>
    </row>
    <row r="179" spans="1:7" x14ac:dyDescent="0.25">
      <c r="A179" s="66" t="s">
        <v>1334</v>
      </c>
      <c r="B179" s="93" t="s">
        <v>160</v>
      </c>
      <c r="C179" s="195">
        <f>SUM(C171:C178)</f>
        <v>0</v>
      </c>
      <c r="D179" s="196">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9" t="s">
        <v>94</v>
      </c>
      <c r="E190" s="103"/>
      <c r="F190" s="103"/>
      <c r="G190" s="103"/>
    </row>
    <row r="191" spans="1:7" x14ac:dyDescent="0.25">
      <c r="A191" s="66" t="s">
        <v>1346</v>
      </c>
      <c r="B191" s="83" t="s">
        <v>672</v>
      </c>
      <c r="C191" s="189" t="s">
        <v>94</v>
      </c>
      <c r="E191" s="103"/>
      <c r="F191" s="103"/>
      <c r="G191" s="103"/>
    </row>
    <row r="192" spans="1:7" x14ac:dyDescent="0.25">
      <c r="A192" s="66" t="s">
        <v>1347</v>
      </c>
      <c r="B192" s="83" t="s">
        <v>672</v>
      </c>
      <c r="C192" s="189" t="s">
        <v>94</v>
      </c>
      <c r="E192" s="103"/>
      <c r="F192" s="103"/>
      <c r="G192" s="103"/>
    </row>
    <row r="193" spans="1:7" x14ac:dyDescent="0.25">
      <c r="A193" s="66" t="s">
        <v>1348</v>
      </c>
      <c r="B193" s="83" t="s">
        <v>672</v>
      </c>
      <c r="C193" s="189" t="s">
        <v>94</v>
      </c>
      <c r="E193" s="103"/>
      <c r="F193" s="103"/>
      <c r="G193" s="103"/>
    </row>
    <row r="194" spans="1:7" x14ac:dyDescent="0.25">
      <c r="A194" s="66" t="s">
        <v>1349</v>
      </c>
      <c r="B194" s="83" t="s">
        <v>672</v>
      </c>
      <c r="C194" s="189" t="s">
        <v>94</v>
      </c>
      <c r="E194" s="103"/>
      <c r="F194" s="103"/>
      <c r="G194" s="103"/>
    </row>
    <row r="195" spans="1:7" x14ac:dyDescent="0.25">
      <c r="A195" s="66" t="s">
        <v>1350</v>
      </c>
      <c r="B195" s="172" t="s">
        <v>672</v>
      </c>
      <c r="C195" s="189" t="s">
        <v>94</v>
      </c>
      <c r="E195" s="103"/>
      <c r="F195" s="103"/>
      <c r="G195" s="103"/>
    </row>
    <row r="196" spans="1:7" x14ac:dyDescent="0.25">
      <c r="A196" s="66" t="s">
        <v>1351</v>
      </c>
      <c r="B196" s="83" t="s">
        <v>672</v>
      </c>
      <c r="C196" s="189" t="s">
        <v>94</v>
      </c>
      <c r="E196" s="103"/>
      <c r="F196" s="103"/>
      <c r="G196" s="103"/>
    </row>
    <row r="197" spans="1:7" x14ac:dyDescent="0.25">
      <c r="A197" s="66" t="s">
        <v>1352</v>
      </c>
      <c r="B197" s="83" t="s">
        <v>672</v>
      </c>
      <c r="C197" s="189" t="s">
        <v>94</v>
      </c>
      <c r="E197" s="103"/>
      <c r="F197" s="103"/>
    </row>
    <row r="198" spans="1:7" x14ac:dyDescent="0.25">
      <c r="A198" s="66" t="s">
        <v>1353</v>
      </c>
      <c r="B198" s="83" t="s">
        <v>672</v>
      </c>
      <c r="C198" s="189" t="s">
        <v>94</v>
      </c>
      <c r="E198" s="103"/>
      <c r="F198" s="103"/>
    </row>
    <row r="199" spans="1:7" x14ac:dyDescent="0.25">
      <c r="A199" s="66" t="s">
        <v>1354</v>
      </c>
      <c r="B199" s="83" t="s">
        <v>672</v>
      </c>
      <c r="C199" s="189" t="s">
        <v>94</v>
      </c>
      <c r="E199" s="103"/>
      <c r="F199" s="103"/>
    </row>
    <row r="200" spans="1:7" x14ac:dyDescent="0.25">
      <c r="A200" s="66" t="s">
        <v>1355</v>
      </c>
      <c r="B200" s="83" t="s">
        <v>672</v>
      </c>
      <c r="C200" s="189" t="s">
        <v>94</v>
      </c>
      <c r="E200" s="103"/>
      <c r="F200" s="103"/>
    </row>
    <row r="201" spans="1:7" x14ac:dyDescent="0.25">
      <c r="A201" s="66" t="s">
        <v>1356</v>
      </c>
      <c r="B201" s="83" t="s">
        <v>672</v>
      </c>
      <c r="C201" s="189" t="s">
        <v>94</v>
      </c>
      <c r="E201" s="103"/>
      <c r="F201" s="103"/>
    </row>
    <row r="202" spans="1:7" x14ac:dyDescent="0.25">
      <c r="A202" s="66" t="s">
        <v>1357</v>
      </c>
      <c r="B202" s="83" t="s">
        <v>672</v>
      </c>
      <c r="C202" s="189" t="s">
        <v>94</v>
      </c>
    </row>
    <row r="203" spans="1:7" x14ac:dyDescent="0.25">
      <c r="A203" s="66" t="s">
        <v>1358</v>
      </c>
      <c r="B203" s="83" t="s">
        <v>672</v>
      </c>
      <c r="C203" s="189" t="s">
        <v>94</v>
      </c>
    </row>
    <row r="204" spans="1:7" x14ac:dyDescent="0.25">
      <c r="A204" s="66" t="s">
        <v>1359</v>
      </c>
      <c r="B204" s="83" t="s">
        <v>672</v>
      </c>
      <c r="C204" s="189" t="s">
        <v>94</v>
      </c>
    </row>
    <row r="205" spans="1:7" x14ac:dyDescent="0.25">
      <c r="A205" s="66" t="s">
        <v>1360</v>
      </c>
      <c r="B205" s="83" t="s">
        <v>672</v>
      </c>
      <c r="C205" s="189" t="s">
        <v>94</v>
      </c>
    </row>
    <row r="206" spans="1:7" x14ac:dyDescent="0.25">
      <c r="A206" s="66" t="s">
        <v>1361</v>
      </c>
      <c r="B206" s="83" t="s">
        <v>672</v>
      </c>
      <c r="C206" s="189"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4" customFormat="1" ht="31.5" x14ac:dyDescent="0.25">
      <c r="A1" s="192" t="s">
        <v>1367</v>
      </c>
      <c r="B1" s="192"/>
      <c r="C1" s="201" t="s">
        <v>1767</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1781</v>
      </c>
    </row>
    <row r="6" spans="1:13" x14ac:dyDescent="0.25">
      <c r="A6" s="1" t="s">
        <v>1370</v>
      </c>
      <c r="B6" s="80" t="s">
        <v>1371</v>
      </c>
      <c r="C6" s="66" t="s">
        <v>94</v>
      </c>
    </row>
    <row r="7" spans="1:13" x14ac:dyDescent="0.25">
      <c r="A7" s="1" t="s">
        <v>1372</v>
      </c>
      <c r="B7" s="80" t="s">
        <v>1373</v>
      </c>
      <c r="C7" s="66" t="s">
        <v>94</v>
      </c>
    </row>
    <row r="8" spans="1:13" x14ac:dyDescent="0.25">
      <c r="A8" s="1" t="s">
        <v>1374</v>
      </c>
      <c r="B8" s="80" t="s">
        <v>1375</v>
      </c>
      <c r="C8" s="66" t="s">
        <v>94</v>
      </c>
    </row>
    <row r="9" spans="1:13" x14ac:dyDescent="0.25">
      <c r="A9" s="1" t="s">
        <v>1376</v>
      </c>
      <c r="B9" s="80" t="s">
        <v>1377</v>
      </c>
      <c r="C9" s="66" t="s">
        <v>94</v>
      </c>
    </row>
    <row r="10" spans="1:13" ht="44.25" customHeight="1" x14ac:dyDescent="0.25">
      <c r="A10" s="1" t="s">
        <v>1378</v>
      </c>
      <c r="B10" s="80" t="s">
        <v>1597</v>
      </c>
      <c r="C10" s="66" t="s">
        <v>94</v>
      </c>
    </row>
    <row r="11" spans="1:13" ht="54.75" customHeight="1" x14ac:dyDescent="0.25">
      <c r="A11" s="1" t="s">
        <v>1379</v>
      </c>
      <c r="B11" s="80" t="s">
        <v>1380</v>
      </c>
      <c r="C11" s="66" t="s">
        <v>94</v>
      </c>
    </row>
    <row r="12" spans="1:13" x14ac:dyDescent="0.25">
      <c r="A12" s="1" t="s">
        <v>1381</v>
      </c>
      <c r="B12" s="80" t="s">
        <v>1382</v>
      </c>
      <c r="C12" s="66" t="s">
        <v>94</v>
      </c>
    </row>
    <row r="13" spans="1:13" x14ac:dyDescent="0.25">
      <c r="A13" s="1" t="s">
        <v>1383</v>
      </c>
      <c r="B13" s="80" t="s">
        <v>1384</v>
      </c>
      <c r="C13" s="66"/>
    </row>
    <row r="14" spans="1:13" ht="30" x14ac:dyDescent="0.25">
      <c r="A14" s="1" t="s">
        <v>1385</v>
      </c>
      <c r="B14" s="80" t="s">
        <v>1386</v>
      </c>
      <c r="C14" s="66"/>
    </row>
    <row r="15" spans="1:13" x14ac:dyDescent="0.25">
      <c r="A15" s="1" t="s">
        <v>1387</v>
      </c>
      <c r="B15" s="80" t="s">
        <v>1388</v>
      </c>
      <c r="C15" s="66"/>
    </row>
    <row r="16" spans="1:13" ht="30" x14ac:dyDescent="0.25">
      <c r="A16" s="1" t="s">
        <v>1389</v>
      </c>
      <c r="B16" s="84" t="s">
        <v>1390</v>
      </c>
      <c r="C16" s="66" t="s">
        <v>94</v>
      </c>
    </row>
    <row r="17" spans="1:3" ht="30" customHeight="1" x14ac:dyDescent="0.25">
      <c r="A17" s="1" t="s">
        <v>1391</v>
      </c>
      <c r="B17" s="84" t="s">
        <v>1392</v>
      </c>
      <c r="C17" s="66" t="s">
        <v>94</v>
      </c>
    </row>
    <row r="18" spans="1:3" x14ac:dyDescent="0.25">
      <c r="A18" s="1" t="s">
        <v>1393</v>
      </c>
      <c r="B18" s="84" t="s">
        <v>1394</v>
      </c>
      <c r="C18" s="66" t="s">
        <v>94</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1766</v>
      </c>
      <c r="B30" s="84"/>
      <c r="C30" s="66"/>
    </row>
    <row r="31" spans="1:3" ht="18.75" x14ac:dyDescent="0.25">
      <c r="A31" s="77"/>
      <c r="B31" s="77" t="s">
        <v>1414</v>
      </c>
      <c r="C31" s="123" t="s">
        <v>1781</v>
      </c>
    </row>
    <row r="32" spans="1:3" x14ac:dyDescent="0.25">
      <c r="A32" s="1" t="s">
        <v>1415</v>
      </c>
      <c r="B32" s="80" t="s">
        <v>1416</v>
      </c>
      <c r="C32" s="66" t="s">
        <v>94</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scaleWithDoc="0"/>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HOSTNAME%">CGDW808155219.GrupoCGD.com</XMLData>
</file>

<file path=customXml/item2.xml><?xml version="1.0" encoding="utf-8"?>
<XMLData TextToDisplay="%USERNAME%">c008546</XMLData>
</file>

<file path=customXml/item3.xml><?xml version="1.0" encoding="utf-8"?>
<XMLData TextToDisplay="%EMAILADDRESS%">esmeralda.oliveira@cgd.pt</XMLData>
</file>

<file path=customXml/item4.xml><?xml version="1.0" encoding="utf-8"?>
<XMLData TextToDisplay="%DOCUMENTGUID%">{00000000-0000-0000-0000-000000000000}</XMLData>
</file>

<file path=customXml/item5.xml><?xml version="1.0" encoding="utf-8"?>
<XMLData TextToDisplay="%CLASSIFICATIONDATETIME%">16:11 30/04/2019</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17B66A-FA13-4A2B-A364-A5B86E91A6C8}">
  <ds:schemaRefs/>
</ds:datastoreItem>
</file>

<file path=customXml/itemProps2.xml><?xml version="1.0" encoding="utf-8"?>
<ds:datastoreItem xmlns:ds="http://schemas.openxmlformats.org/officeDocument/2006/customXml" ds:itemID="{8F3A82C5-8804-4C62-B49C-9D4853808461}">
  <ds:schemaRefs/>
</ds:datastoreItem>
</file>

<file path=customXml/itemProps3.xml><?xml version="1.0" encoding="utf-8"?>
<ds:datastoreItem xmlns:ds="http://schemas.openxmlformats.org/officeDocument/2006/customXml" ds:itemID="{F79CFD8B-D8C9-4291-A7AC-C90664E9A755}">
  <ds:schemaRefs/>
</ds:datastoreItem>
</file>

<file path=customXml/itemProps4.xml><?xml version="1.0" encoding="utf-8"?>
<ds:datastoreItem xmlns:ds="http://schemas.openxmlformats.org/officeDocument/2006/customXml" ds:itemID="{839A58DA-FFAC-451B-8C80-3ABF38A39290}">
  <ds:schemaRefs/>
</ds:datastoreItem>
</file>

<file path=customXml/itemProps5.xml><?xml version="1.0" encoding="utf-8"?>
<ds:datastoreItem xmlns:ds="http://schemas.openxmlformats.org/officeDocument/2006/customXml" ds:itemID="{B65F160B-6DBC-4227-A06C-5E98E6D0E122}">
  <ds:schemaRefs/>
</ds:datastoreItem>
</file>

<file path=customXml/itemProps6.xml><?xml version="1.0" encoding="utf-8"?>
<ds:datastoreItem xmlns:ds="http://schemas.openxmlformats.org/officeDocument/2006/customXml" ds:itemID="{77561BF8-8540-47F0-9ADB-F3E902D080C9}">
  <ds:schemaRefs/>
</ds:datastoreItem>
</file>

<file path=customXml/itemProps7.xml><?xml version="1.0" encoding="utf-8"?>
<ds:datastoreItem xmlns:ds="http://schemas.openxmlformats.org/officeDocument/2006/customXml" ds:itemID="{B1759DDF-B66B-4B94-A4DF-A0BBCC8A44C4}"/>
</file>

<file path=customXml/itemProps8.xml><?xml version="1.0" encoding="utf-8"?>
<ds:datastoreItem xmlns:ds="http://schemas.openxmlformats.org/officeDocument/2006/customXml" ds:itemID="{8FD561BC-F295-4D9E-AC34-79A47B8F25F3}"/>
</file>

<file path=customXml/itemProps9.xml><?xml version="1.0" encoding="utf-8"?>
<ds:datastoreItem xmlns:ds="http://schemas.openxmlformats.org/officeDocument/2006/customXml" ds:itemID="{DD4BF7A4-E6A3-43EF-BD05-7CFFEF3F8C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Paolo Colonna</dc:creator>
  <cp:lastModifiedBy>Esmeralda Oliveira (DCM)</cp:lastModifiedBy>
  <cp:lastPrinted>2018-10-08T13:34:00Z</cp:lastPrinted>
  <dcterms:created xsi:type="dcterms:W3CDTF">2016-04-21T08:07:20Z</dcterms:created>
  <dcterms:modified xsi:type="dcterms:W3CDTF">2019-04-30T16:11:45Z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