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18_09-30\IR\"/>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15930" windowHeight="10350" firstSheet="9" activeTab="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externalReferences>
    <externalReference r:id="rId14"/>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workbook>
</file>

<file path=xl/calcChain.xml><?xml version="1.0" encoding="utf-8"?>
<calcChain xmlns="http://schemas.openxmlformats.org/spreadsheetml/2006/main">
  <c r="C28" i="9" l="1"/>
  <c r="C12" i="9"/>
  <c r="C218" i="8"/>
  <c r="C193" i="8"/>
  <c r="C175" i="8"/>
  <c r="C112" i="8"/>
  <c r="C73" i="8" l="1"/>
  <c r="C17" i="8"/>
  <c r="C19" i="8"/>
  <c r="C293" i="8" l="1"/>
  <c r="D293" i="8"/>
  <c r="D292" i="8"/>
  <c r="C292" i="8"/>
  <c r="F292"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D129" i="8"/>
  <c r="C129" i="8"/>
  <c r="D100" i="8"/>
  <c r="C100" i="8"/>
  <c r="D77" i="8"/>
  <c r="G80" i="8" s="1"/>
  <c r="C77" i="8"/>
  <c r="C58" i="8"/>
  <c r="C38" i="8" s="1"/>
  <c r="C39" i="8" l="1"/>
  <c r="C138" i="8"/>
  <c r="C155" i="8" s="1"/>
  <c r="F147" i="8" s="1"/>
  <c r="G225" i="8"/>
  <c r="G221" i="8"/>
  <c r="G219" i="8"/>
  <c r="G223" i="8"/>
  <c r="G218" i="8"/>
  <c r="G226" i="8"/>
  <c r="G222" i="8"/>
  <c r="G217" i="8"/>
  <c r="G224" i="8"/>
  <c r="G227" i="8"/>
  <c r="F225" i="8"/>
  <c r="F223" i="8"/>
  <c r="F221" i="8"/>
  <c r="F226" i="8"/>
  <c r="F222" i="8"/>
  <c r="F219" i="8"/>
  <c r="F217" i="8"/>
  <c r="F227" i="8"/>
  <c r="F218" i="8"/>
  <c r="F224" i="8"/>
  <c r="D45" i="8"/>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0" i="8" l="1"/>
  <c r="F220" i="8"/>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<sst xmlns="http://schemas.openxmlformats.org/spreadsheetml/2006/main" count="3662" uniqueCount="2029">
  <si>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</si>
  <si>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</si>
  <si>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</si>
  <si>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</si>
  <si>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</si>
  <si>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</si>
  <si>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</si>
  <si>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</si>
  <si>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</si>
  <si>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</si>
  <si>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</si>
  <si>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</si>
  <si>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</si>
  <si>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</si>
  <si>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</si>
  <si>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</si>
  <si>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</si>
  <si>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</si>
  <si>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</si>
  <si>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</si>
  <si>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</si>
  <si>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</si>
  <si>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</si>
  <si>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</si>
  <si>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</si>
  <si>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</si>
  <si>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</si>
  <si>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</si>
  <si>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</si>
  <si>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</si>
  <si>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</si>
  <si>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</si>
  <si>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</si>
  <si>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</si>
  <si>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</si>
  <si>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</si>
  <si>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</si>
  <si>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</si>
  <si>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</si>
  <si>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</si>
  <si>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</si>
  <si>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</si>
  <si>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</si>
  <si>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</si>
  <si>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</si>
  <si>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</si>
  <si>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</si>
  <si>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</si>
  <si>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</si>
  <si>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</si>
  <si>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</si>
  <si>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</si>
  <si>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</si>
  <si>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</si>
  <si>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</si>
  <si>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</si>
  <si>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</si>
  <si>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</si>
  <si>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</si>
  <si>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</si>
  <si>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</si>
  <si>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</si>
  <si>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</si>
  <si>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</si>
  <si>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</si>
  <si>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</si>
  <si>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</si>
  <si>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</si>
  <si>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</si>
  <si>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</si>
  <si>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</si>
  <si>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</si>
  <si>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</si>
  <si>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</si>
  <si>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</si>
  <si>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</si>
  <si>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</si>
  <si>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</si>
  <si>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</si>
  <si>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</si>
  <si>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</si>
  <si>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</si>
  <si>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</si>
  <si>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</si>
  <si>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</si>
  <si>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</si>
  <si>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</si>
  <si>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</si>
  <si>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</si>
  <si>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</si>
  <si>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</si>
  <si>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</si>
  <si>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</si>
  <si>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</si>
  <si>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</si>
  <si>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</si>
  <si>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</si>
  <si>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</si>
  <si>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</si>
  <si>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</si>
  <si>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</si>
  <si>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</si>
  <si>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</si>
  <si>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</si>
  <si>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</si>
  <si>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</si>
  <si>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</si>
  <si>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</si>
  <si>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</si>
  <si>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</si>
  <si>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</si>
  <si>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</si>
  <si>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</si>
  <si>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</si>
  <si>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</si>
  <si>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</si>
  <si>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</si>
  <si>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</si>
  <si>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</si>
  <si>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</si>
  <si>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</si>
  <si>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</si>
  <si>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</si>
  <si>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</si>
  <si>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</si>
  <si>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</si>
  <si>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</si>
  <si>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</si>
  <si>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</si>
  <si>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</si>
  <si>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</si>
  <si>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</si>
  <si>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</si>
  <si>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</si>
  <si>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</si>
  <si>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</si>
  <si>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</si>
  <si>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</si>
  <si>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</si>
  <si>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</si>
  <si>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</si>
  <si>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</si>
  <si>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</si>
  <si>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</si>
  <si>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</si>
  <si>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</si>
  <si>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</si>
  <si>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</si>
  <si>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</si>
  <si>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</si>
  <si>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</si>
  <si>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</si>
  <si>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</si>
  <si>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</si>
  <si>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</si>
  <si>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</si>
  <si>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</si>
  <si>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</si>
  <si>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</si>
  <si>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</si>
  <si>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</si>
  <si>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</si>
  <si>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</si>
  <si>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</si>
  <si>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</si>
  <si>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</si>
  <si>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</si>
  <si>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</si>
  <si>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</si>
  <si>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</si>
  <si>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</si>
  <si>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</si>
  <si>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</si>
  <si>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</si>
  <si>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</si>
  <si>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</si>
  <si>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</si>
  <si>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</si>
  <si>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</si>
  <si>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</si>
  <si>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</si>
  <si>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</si>
  <si>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</si>
  <si>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</si>
  <si>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</si>
  <si>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</si>
  <si>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</si>
  <si>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</si>
  <si>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</si>
  <si>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</si>
  <si>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</si>
  <si>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</si>
  <si>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</si>
  <si>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</si>
  <si>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</si>
  <si>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</si>
  <si>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</si>
  <si>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</si>
  <si>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</si>
  <si>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</si>
  <si>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</si>
  <si>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</si>
  <si>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</si>
  <si>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</si>
  <si>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</si>
  <si>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</si>
  <si>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</si>
  <si>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</si>
  <si>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</si>
  <si>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</si>
  <si>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</si>
  <si>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</si>
  <si>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</si>
  <si>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</si>
  <si>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</si>
  <si>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</si>
  <si>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</si>
  <si>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</si>
  <si>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</si>
  <si>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</si>
  <si>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</si>
  <si>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</si>
  <si>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</si>
  <si>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</si>
  <si>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</si>
  <si>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</si>
  <si>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</si>
  <si>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</si>
  <si>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</si>
  <si>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</si>
  <si>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</si>
  <si>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</si>
  <si>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</si>
  <si>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</si>
  <si>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</si>
  <si>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</si>
  <si>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</si>
  <si>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</si>
  <si>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</si>
  <si>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</si>
  <si>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</si>
  <si>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</si>
  <si>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</si>
  <si>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</si>
  <si>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</si>
  <si>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</si>
  <si>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</si>
  <si>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</si>
  <si>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</si>
  <si>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</si>
  <si>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</si>
  <si>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</si>
  <si>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</si>
  <si>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</si>
  <si>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</si>
  <si>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</si>
  <si>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</si>
  <si>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</si>
  <si>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</si>
  <si>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</si>
  <si>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</si>
  <si>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</si>
  <si>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</si>
  <si>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</si>
  <si>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</si>
  <si>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</si>
  <si>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</si>
  <si>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</si>
  <si>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</si>
  <si>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</si>
  <si>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</si>
  <si>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</si>
  <si>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</si>
  <si>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</si>
  <si>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</si>
  <si>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</si>
  <si>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</si>
  <si>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</si>
  <si>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</si>
  <si>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</si>
  <si>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</si>
  <si>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</si>
  <si>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</si>
  <si>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</si>
  <si>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</si>
  <si>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</si>
  <si>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</si>
  <si>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</si>
  <si>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</si>
  <si>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</si>
  <si>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</si>
  <si>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</si>
  <si>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</si>
  <si>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</si>
  <si>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</si>
  <si>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</si>
  <si>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</si>
  <si>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</si>
  <si>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</si>
  <si>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</si>
  <si>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</si>
  <si>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</si>
  <si>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</si>
  <si>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</si>
  <si>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</si>
  <si>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</si>
  <si>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</si>
  <si>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</si>
  <si>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</si>
  <si>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</si>
  <si>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</si>
  <si>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</si>
  <si>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</si>
  <si>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</si>
  <si>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</si>
  <si>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</si>
  <si>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</si>
  <si>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</si>
  <si>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</si>
  <si>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</si>
  <si>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</si>
  <si>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</si>
  <si>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</si>
  <si>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</si>
  <si>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</si>
  <si>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</si>
  <si>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</si>
  <si>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</si>
  <si>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</si>
  <si>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</si>
  <si>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</si>
  <si>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</si>
  <si>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</si>
  <si>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</si>
  <si>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</si>
  <si>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</si>
  <si>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</si>
  <si>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</si>
  <si>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</si>
  <si>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</si>
  <si>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</si>
  <si>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</si>
  <si>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</si>
  <si>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</si>
  <si>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</si>
  <si>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</si>
  <si>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</si>
  <si>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</si>
  <si>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</si>
  <si>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</si>
  <si>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</si>
  <si>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</si>
  <si>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</si>
  <si>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</si>
  <si>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</si>
  <si>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</si>
  <si>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</si>
  <si>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</si>
  <si>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</si>
  <si>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</si>
  <si>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</si>
  <si>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</si>
  <si>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</si>
  <si>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</si>
  <si>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</si>
  <si>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</si>
  <si>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</si>
  <si>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</si>
  <si>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</si>
  <si>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</si>
  <si>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</si>
  <si>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</si>
  <si>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</si>
  <si>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</si>
  <si>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</si>
  <si>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</si>
  <si>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</si>
  <si>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</si>
  <si>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</si>
  <si>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</si>
  <si>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</si>
  <si>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</si>
  <si>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</si>
  <si>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</si>
  <si>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</si>
  <si>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</si>
  <si>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</si>
  <si>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</si>
  <si>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</si>
  <si>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</si>
  <si>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</si>
  <si>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</si>
  <si>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</si>
  <si>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</si>
  <si>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</si>
  <si>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</si>
  <si>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</si>
  <si>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</si>
  <si>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</si>
  <si>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</si>
  <si>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</si>
  <si>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</si>
  <si>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</si>
  <si>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</si>
  <si>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</si>
  <si>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</si>
  <si>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</si>
  <si>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</si>
  <si>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</si>
  <si>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</si>
  <si>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</si>
  <si>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</si>
  <si>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</si>
  <si>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</si>
  <si>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</si>
  <si>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</si>
  <si>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</si>
  <si>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</si>
  <si>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</si>
  <si>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</si>
  <si>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</si>
  <si>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</si>
  <si>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</si>
  <si>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</si>
  <si>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</si>
  <si>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</si>
  <si>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</si>
  <si>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</si>
  <si>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</si>
  <si>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</si>
  <si>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</si>
  <si>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</si>
  <si>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</si>
  <si>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</si>
  <si>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</si>
  <si>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</si>
  <si>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</si>
  <si>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</si>
  <si>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</si>
  <si>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</si>
  <si>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</si>
  <si>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</si>
  <si>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</si>
  <si>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</si>
  <si>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</si>
  <si>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</si>
  <si>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</si>
  <si>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</si>
  <si>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</si>
  <si>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</si>
  <si>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</si>
  <si>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</si>
  <si>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</si>
  <si>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</si>
  <si>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</si>
  <si>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</si>
  <si>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</si>
  <si>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</si>
  <si>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</si>
  <si>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</si>
  <si>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</si>
  <si>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</si>
  <si>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</si>
  <si>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</si>
  <si>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</si>
  <si>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</si>
  <si>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</si>
  <si>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</si>
  <si>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</si>
  <si>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</si>
  <si>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</si>
  <si>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</si>
  <si>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</si>
  <si>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</si>
  <si>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</si>
  <si>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</si>
  <si>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</si>
  <si>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</si>
  <si>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</si>
  <si>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</si>
  <si>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</si>
  <si>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</si>
  <si>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</si>
  <si>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</si>
  <si>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</si>
  <si>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</si>
  <si>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</si>
  <si>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</si>
  <si>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</si>
  <si>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</si>
  <si>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</si>
  <si>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</si>
  <si>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</si>
  <si>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</si>
  <si>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</si>
  <si>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</si>
  <si>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</si>
  <si>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</si>
  <si>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</si>
  <si>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</si>
  <si>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</si>
  <si>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</si>
  <si>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</si>
  <si>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</si>
  <si>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</si>
  <si>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</si>
  <si>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</si>
  <si>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</si>
  <si>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</si>
  <si>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</si>
  <si>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</si>
  <si>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</si>
  <si>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</si>
  <si>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</si>
  <si>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</si>
  <si>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</si>
  <si>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</si>
  <si>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</si>
  <si>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</si>
  <si>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</si>
  <si>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</si>
  <si>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</si>
  <si>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</si>
  <si>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</si>
  <si>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</si>
  <si>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</si>
  <si>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</si>
  <si>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</si>
  <si>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</si>
  <si>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</si>
  <si>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</si>
  <si>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</si>
  <si>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</si>
  <si>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</si>
  <si>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</si>
  <si>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</si>
  <si>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</si>
  <si>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</si>
  <si>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</si>
  <si>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</si>
  <si>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</si>
  <si>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</si>
  <si>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</si>
  <si>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</si>
  <si>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</si>
  <si>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</si>
  <si>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</si>
  <si>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</si>
  <si>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</si>
  <si>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</si>
  <si>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</si>
  <si>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</si>
  <si>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</si>
  <si>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</si>
  <si>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</si>
  <si>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</si>
  <si>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</si>
  <si>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</si>
  <si>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</si>
  <si>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</si>
  <si>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</si>
  <si>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</si>
  <si>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</si>
  <si>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</si>
  <si>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</si>
  <si>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</si>
  <si>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</si>
  <si>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</si>
  <si>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</si>
  <si>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</si>
  <si>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</si>
  <si>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</si>
  <si>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</si>
  <si>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</si>
  <si>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</si>
  <si>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</si>
  <si>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</si>
  <si>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</si>
  <si>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</si>
  <si>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</si>
  <si>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</si>
  <si>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</si>
  <si>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</si>
  <si>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</si>
  <si>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</si>
  <si>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</si>
  <si>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</si>
  <si>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</si>
  <si>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</si>
  <si>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</si>
  <si>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</si>
  <si>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</si>
  <si>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</si>
  <si>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</si>
  <si>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</si>
  <si>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</si>
  <si>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</si>
  <si>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</si>
  <si>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</si>
  <si>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</si>
  <si>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</si>
  <si>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</si>
  <si>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</si>
  <si>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</si>
  <si>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</si>
  <si>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</si>
  <si>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</si>
  <si>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</si>
  <si>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</si>
  <si>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</si>
  <si>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</si>
  <si>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</si>
  <si>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</si>
  <si>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</si>
  <si>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</si>
  <si>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</si>
  <si>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</si>
  <si>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</si>
  <si>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</si>
  <si>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</si>
  <si>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</si>
  <si>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</si>
  <si>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</si>
  <si>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</si>
  <si>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</si>
  <si>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</si>
  <si>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</si>
  <si>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</si>
  <si>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</si>
  <si>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</si>
  <si>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</si>
  <si>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</si>
  <si>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</si>
  <si>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</si>
  <si>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</si>
  <si>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</si>
  <si>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</si>
  <si>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</si>
  <si>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</si>
  <si>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</si>
  <si>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</si>
  <si>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</si>
  <si>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</si>
  <si>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</si>
  <si>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</si>
  <si>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</si>
  <si>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</si>
  <si>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</si>
  <si>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</si>
  <si>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</si>
  <si>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</si>
  <si>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</si>
  <si>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</si>
  <si>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</si>
  <si>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</si>
  <si>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</si>
  <si>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</si>
  <si>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</si>
  <si>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</si>
  <si>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</si>
  <si>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</si>
  <si>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</si>
  <si>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</si>
  <si>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</si>
  <si>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</si>
  <si>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</si>
  <si>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</si>
  <si>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</si>
  <si>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</si>
  <si>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</si>
  <si>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</si>
  <si>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</si>
  <si>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</si>
  <si>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</si>
  <si>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</si>
  <si>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</si>
  <si>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</si>
  <si>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</si>
  <si>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</si>
  <si>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</si>
  <si>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</si>
  <si>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</si>
  <si>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</si>
  <si>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</si>
  <si>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</si>
  <si>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</si>
  <si>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</si>
  <si>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</si>
  <si>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</si>
  <si>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</si>
  <si>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</si>
  <si>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</si>
  <si>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</si>
  <si>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</si>
  <si>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</si>
  <si>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</si>
  <si>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</si>
  <si>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</si>
  <si>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</si>
  <si>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</si>
  <si>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</si>
  <si>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</si>
  <si>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</si>
  <si>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</si>
  <si>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</si>
  <si>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</si>
  <si>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</si>
  <si>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</si>
  <si>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</si>
  <si>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</si>
  <si>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</si>
  <si>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</si>
  <si>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</si>
  <si>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</si>
  <si>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</si>
  <si>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</si>
  <si>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</si>
  <si>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</si>
  <si>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</si>
  <si>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</si>
  <si>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</si>
  <si>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</si>
  <si>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</si>
  <si>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</si>
  <si>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</si>
  <si>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</si>
  <si>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</si>
  <si>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</si>
  <si>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</si>
  <si>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</si>
  <si>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</si>
  <si>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</si>
  <si>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</si>
  <si>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</si>
  <si>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</si>
  <si>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</si>
  <si>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</si>
  <si>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</si>
  <si>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</si>
  <si>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</si>
  <si>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</si>
  <si>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</si>
  <si>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</si>
  <si>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</si>
  <si>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</si>
  <si>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</si>
  <si>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</si>
  <si>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</si>
  <si>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</si>
  <si>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</si>
  <si>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</si>
  <si>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</si>
  <si>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</si>
  <si>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</si>
  <si>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</si>
  <si>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</si>
  <si>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</si>
  <si>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</si>
  <si>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</si>
  <si>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</si>
  <si>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</si>
  <si>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</si>
  <si>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</si>
  <si>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</si>
  <si>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</si>
  <si>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</si>
  <si>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</si>
  <si>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</si>
  <si>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</si>
  <si>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</si>
  <si>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</si>
  <si>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</si>
  <si>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</si>
  <si>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</si>
  <si>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</si>
  <si>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</si>
  <si>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</si>
  <si>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</si>
  <si>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</si>
  <si>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</si>
  <si>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</si>
  <si>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</si>
  <si>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</si>
  <si>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</si>
  <si>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</si>
  <si>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</si>
  <si>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</si>
  <si>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</si>
  <si>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</si>
  <si>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</si>
  <si>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</si>
  <si>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</si>
  <si>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</si>
  <si>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</si>
  <si>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</si>
  <si>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</si>
  <si>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</si>
  <si>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</si>
  <si>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</si>
  <si>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</si>
  <si>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</si>
  <si>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</si>
  <si>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</si>
  <si>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</si>
  <si>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</si>
  <si>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</si>
  <si>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</si>
  <si>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</si>
  <si>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</si>
  <si>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</si>
  <si>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</si>
  <si>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</si>
  <si>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</si>
  <si>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</si>
  <si>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</si>
  <si>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</si>
  <si>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</si>
  <si>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</si>
  <si>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</si>
  <si>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</si>
  <si>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</si>
  <si>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</si>
  <si>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</si>
  <si>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</si>
  <si>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</si>
  <si>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</si>
  <si>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</si>
  <si>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</si>
  <si>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</si>
  <si>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</si>
  <si>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</si>
  <si>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</si>
  <si>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</si>
  <si>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</si>
  <si>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</si>
  <si>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</si>
  <si>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</si>
  <si>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</si>
  <si>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</si>
  <si>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</si>
  <si>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</si>
  <si>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</si>
  <si>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</si>
  <si>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</si>
  <si>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</si>
  <si>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</si>
  <si>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</si>
  <si>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</si>
  <si>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</si>
  <si>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</si>
  <si>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</si>
  <si>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</si>
  <si>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</si>
  <si>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</si>
  <si>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</si>
  <si>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</si>
  <si>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</si>
  <si>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</si>
  <si>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</si>
  <si>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</si>
  <si>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</si>
  <si>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</si>
  <si>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</si>
  <si>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</si>
  <si>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</si>
  <si>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</si>
  <si>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</si>
  <si>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</si>
  <si>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</si>
  <si>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</si>
  <si>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</si>
  <si>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</si>
  <si>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</si>
  <si>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</si>
  <si>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</si>
  <si>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</si>
  <si>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</si>
  <si>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</si>
  <si>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</si>
  <si>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</si>
  <si>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</si>
  <si>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</si>
  <si>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</si>
  <si>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</si>
  <si>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</si>
  <si>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</si>
  <si>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</si>
  <si>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</si>
  <si>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</si>
  <si>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</si>
  <si>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</si>
  <si>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</si>
  <si>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</si>
  <si>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</si>
  <si>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</si>
  <si>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</si>
  <si>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</si>
  <si>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</si>
  <si>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</si>
  <si>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</si>
  <si>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</si>
  <si>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</si>
  <si>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</si>
  <si>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</si>
  <si>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</si>
  <si>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</si>
  <si>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</si>
  <si>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</si>
  <si>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</si>
  <si>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</si>
  <si>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</si>
  <si>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</si>
  <si>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</si>
  <si>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</si>
  <si>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</si>
  <si>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</si>
  <si>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</si>
  <si>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</si>
  <si>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</si>
  <si>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</si>
  <si>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</si>
  <si>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</si>
  <si>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</si>
  <si>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</si>
  <si>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</si>
  <si>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</si>
  <si>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</si>
  <si>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</si>
  <si>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</si>
  <si>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</si>
  <si>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</si>
  <si>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</si>
  <si>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</si>
  <si>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</si>
  <si>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</si>
  <si>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</si>
  <si>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</si>
  <si>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</si>
  <si>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</si>
  <si>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</si>
  <si>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</si>
  <si>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</si>
  <si>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</si>
  <si>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</si>
  <si>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</si>
  <si>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</si>
  <si>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</si>
  <si>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</si>
  <si>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</si>
  <si>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</si>
  <si>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</si>
  <si>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</si>
  <si>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</si>
  <si>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</si>
  <si>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</si>
  <si>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</si>
  <si>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</si>
  <si>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</si>
  <si>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</si>
  <si>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</si>
  <si>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</si>
  <si>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</si>
  <si>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</si>
  <si>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</si>
  <si>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</si>
  <si>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</si>
  <si>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</si>
  <si>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</si>
  <si>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</si>
  <si>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</si>
  <si>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</si>
  <si>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</si>
  <si>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</si>
  <si>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</si>
  <si>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</si>
  <si>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</si>
  <si>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</si>
  <si>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</si>
  <si>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</si>
  <si>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</si>
  <si>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</si>
  <si>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</si>
  <si>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</si>
  <si>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</si>
  <si>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</si>
  <si>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</si>
  <si>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</si>
  <si>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</si>
  <si>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</si>
  <si>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</si>
  <si>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</si>
  <si>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</si>
  <si>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</si>
  <si>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</si>
  <si>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</si>
  <si>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</si>
  <si>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</si>
  <si>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</si>
  <si>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</si>
  <si>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</si>
  <si>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</si>
  <si>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</si>
  <si>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</si>
  <si>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</si>
  <si>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</si>
  <si>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</si>
  <si>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</si>
  <si>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</si>
  <si>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</si>
  <si>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</si>
  <si>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</si>
  <si>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</si>
  <si>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</si>
  <si>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</si>
  <si>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</si>
  <si>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</si>
  <si>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</si>
  <si>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</si>
  <si>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</si>
  <si>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</si>
  <si>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</si>
  <si>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</si>
  <si>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</si>
  <si>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</si>
  <si>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</si>
  <si>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</si>
  <si>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</si>
  <si>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</si>
  <si>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</si>
  <si>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</si>
  <si>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</si>
  <si>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</si>
  <si>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</si>
  <si>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</si>
  <si>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</si>
  <si>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</si>
  <si>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</si>
  <si>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</si>
  <si>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</si>
  <si>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</si>
  <si>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</si>
  <si>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</si>
  <si>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</si>
  <si>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</si>
  <si>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</si>
  <si>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</si>
  <si>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</si>
  <si>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</si>
  <si>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</si>
  <si>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</si>
  <si>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</si>
  <si>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</si>
  <si>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</si>
  <si>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</si>
  <si>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</si>
  <si>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</si>
  <si>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</si>
  <si>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</si>
  <si>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</si>
  <si>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</si>
  <si>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</si>
  <si>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</si>
  <si>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</si>
  <si>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</si>
  <si>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</si>
  <si>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</si>
  <si>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</si>
  <si>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</si>
  <si>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</si>
  <si>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</si>
  <si>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</si>
  <si>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</si>
  <si>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</si>
  <si>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</si>
  <si>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</si>
  <si>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</si>
  <si>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</si>
  <si>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</si>
  <si>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</si>
  <si>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</si>
  <si>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</si>
  <si>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</si>
  <si>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</si>
  <si>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</si>
  <si>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</si>
  <si>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</si>
  <si>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</si>
  <si>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</si>
  <si>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</si>
  <si>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</si>
  <si>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</si>
  <si>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</si>
  <si>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</si>
  <si>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</si>
  <si>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</si>
  <si>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</si>
  <si>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</si>
  <si>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</si>
  <si>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</si>
  <si>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</si>
  <si>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</si>
  <si>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</si>
  <si>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</si>
  <si>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</si>
  <si>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</si>
  <si>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</si>
  <si>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</si>
  <si>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</si>
  <si>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</si>
  <si>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</si>
  <si>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</si>
  <si>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</si>
  <si>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</si>
  <si>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</si>
  <si>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</si>
  <si>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</si>
  <si>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</si>
  <si>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</si>
  <si>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</si>
  <si>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</si>
  <si>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</si>
  <si>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</si>
  <si>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</si>
  <si>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</si>
  <si>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</si>
  <si>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</si>
  <si>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</si>
  <si>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</si>
  <si>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</si>
  <si>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</si>
  <si>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</si>
  <si>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</si>
  <si>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</si>
  <si>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</si>
  <si>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</si>
  <si>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</si>
  <si>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</si>
  <si>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</si>
  <si>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</si>
  <si>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</si>
  <si>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</si>
  <si>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</si>
  <si>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</si>
  <si>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</si>
  <si>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</si>
  <si>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</si>
  <si>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</si>
  <si>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</si>
  <si>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</si>
  <si>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</si>
  <si>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</si>
  <si>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</si>
  <si>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</si>
  <si>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</si>
  <si>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</si>
  <si>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</si>
  <si>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</si>
  <si>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</si>
  <si>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</si>
  <si>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</si>
  <si>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</si>
  <si>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</si>
  <si>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</si>
  <si>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</si>
  <si>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</si>
  <si>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</si>
  <si>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</si>
  <si>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</si>
  <si>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</si>
  <si>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</si>
  <si>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</si>
  <si>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</si>
  <si>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</si>
  <si>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</si>
  <si>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</si>
  <si>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</si>
  <si>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</si>
  <si>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</si>
  <si>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</si>
  <si>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</si>
  <si>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</si>
  <si>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</si>
  <si>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</si>
  <si>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</si>
  <si>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</si>
  <si>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</si>
  <si>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</si>
  <si>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</si>
  <si>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</si>
  <si>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</si>
  <si>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</si>
  <si>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</si>
  <si>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</si>
  <si>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</si>
  <si>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</si>
  <si>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</si>
  <si>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</si>
  <si>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</si>
  <si>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</si>
  <si>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</si>
  <si>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</si>
  <si>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</si>
  <si>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</si>
  <si>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</si>
  <si>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</si>
  <si>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</si>
  <si>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</si>
  <si>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</si>
  <si>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</si>
  <si>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</si>
  <si>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</si>
  <si>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</si>
  <si>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</si>
  <si>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</si>
  <si>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</si>
  <si>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</si>
  <si>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</si>
  <si>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</si>
  <si>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</si>
  <si>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</si>
  <si>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</si>
  <si>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</si>
  <si>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</si>
  <si>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</si>
  <si>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</si>
  <si>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</si>
  <si>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</si>
  <si>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</si>
  <si>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</si>
  <si>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</si>
  <si>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</si>
  <si>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</si>
  <si>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</si>
  <si>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</si>
  <si>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</si>
  <si>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</si>
  <si>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</si>
  <si>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</si>
  <si>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</si>
  <si>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</si>
  <si>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</si>
  <si>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</si>
  <si>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</si>
  <si>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</si>
  <si>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</si>
  <si>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</si>
  <si>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</si>
  <si>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</si>
  <si>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</si>
  <si>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</si>
  <si>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</si>
  <si>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</si>
  <si>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</si>
  <si>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</si>
  <si>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</si>
  <si>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</si>
  <si>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</si>
  <si>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</si>
  <si>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</si>
  <si>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</si>
  <si>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</si>
  <si>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</si>
  <si>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</si>
  <si>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</si>
  <si>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</si>
  <si>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</si>
  <si>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</si>
  <si>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</si>
  <si>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</si>
  <si>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</si>
  <si>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</si>
  <si>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</si>
  <si>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</si>
  <si>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</si>
  <si>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</si>
  <si>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</si>
  <si>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</si>
  <si>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</si>
  <si>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</si>
  <si>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</si>
  <si>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</si>
  <si>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</si>
  <si>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</si>
  <si>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</si>
  <si>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</si>
  <si>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</si>
  <si>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</si>
  <si>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</si>
  <si>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</si>
  <si>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</si>
  <si>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</si>
  <si>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</si>
  <si>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</si>
  <si>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</si>
  <si>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</si>
  <si>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</si>
  <si>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</si>
  <si>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</si>
  <si>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</si>
  <si>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</si>
  <si>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</si>
  <si>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</si>
  <si>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</si>
  <si>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</si>
  <si>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</si>
  <si>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</si>
  <si>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</si>
  <si>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</si>
  <si>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</si>
  <si>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</si>
  <si>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</si>
  <si>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</si>
  <si>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</si>
  <si>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</si>
  <si>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</si>
  <si>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</si>
  <si>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</si>
  <si>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</si>
  <si>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</si>
  <si>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</si>
  <si>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</si>
  <si>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</si>
  <si>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</si>
  <si>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</si>
  <si>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</si>
  <si>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</si>
  <si>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</si>
  <si>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</si>
  <si>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</si>
  <si>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</si>
  <si>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</si>
  <si>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</si>
  <si>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</si>
  <si>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</si>
  <si>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</si>
  <si>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</si>
  <si>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</si>
  <si>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</si>
  <si>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</si>
  <si>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</si>
  <si>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</si>
  <si>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</si>
  <si>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</si>
  <si>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</si>
  <si>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</si>
  <si>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</si>
  <si>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</si>
  <si>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</si>
  <si>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</si>
  <si>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</si>
  <si>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</si>
  <si>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</si>
  <si>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</si>
  <si>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</si>
  <si>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</si>
  <si>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</si>
  <si>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</si>
  <si>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</si>
  <si>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</si>
  <si>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</si>
  <si>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</si>
  <si>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</si>
  <si>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</si>
  <si>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</si>
  <si>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</si>
  <si>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</si>
  <si>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</si>
  <si>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</si>
  <si>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</si>
  <si>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</si>
  <si>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</si>
  <si>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</si>
  <si>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</si>
  <si>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</si>
  <si>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</si>
  <si>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</si>
  <si>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</si>
  <si>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</si>
  <si>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</si>
  <si>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</si>
  <si>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</si>
  <si>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</si>
  <si>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</si>
  <si>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</si>
  <si>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</si>
  <si>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</si>
  <si>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</si>
  <si>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</si>
  <si>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</si>
  <si>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</si>
  <si>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</si>
  <si>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</si>
  <si>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</si>
  <si>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</si>
  <si>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</si>
  <si>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</si>
  <si>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</si>
  <si>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</si>
  <si>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</si>
  <si>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</si>
  <si>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</si>
  <si>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</si>
  <si>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</si>
  <si>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</si>
  <si>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</si>
  <si>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</si>
  <si>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</si>
  <si>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</si>
  <si>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</si>
  <si>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</si>
  <si>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</si>
  <si>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</si>
  <si>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</si>
  <si>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</si>
  <si>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</si>
  <si>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</si>
  <si>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</si>
  <si>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</si>
  <si>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</si>
  <si>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</si>
  <si>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</si>
  <si>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</si>
  <si>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</si>
  <si>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</si>
  <si>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</si>
  <si>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</si>
  <si>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</si>
  <si>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</si>
  <si>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</si>
  <si>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</si>
  <si>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</si>
  <si>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</si>
  <si>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</si>
  <si>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</si>
  <si>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</si>
  <si>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</si>
  <si>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</si>
  <si>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</si>
  <si>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</si>
  <si>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</si>
  <si>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</si>
  <si>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</si>
  <si>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</si>
  <si>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</si>
  <si>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</si>
  <si>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</si>
  <si>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</si>
  <si>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</si>
  <si>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</si>
  <si>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</si>
  <si>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</si>
  <si>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</si>
  <si>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</si>
  <si>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</si>
  <si>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</si>
  <si>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</si>
  <si>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</si>
  <si>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</si>
  <si>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</si>
  <si>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</si>
  <si>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</si>
  <si>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</si>
  <si>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</si>
  <si>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</si>
  <si>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</si>
  <si>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</si>
  <si>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</si>
  <si>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</si>
  <si>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</si>
  <si>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</si>
  <si>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</si>
  <si>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</si>
  <si>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</si>
  <si>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</si>
  <si>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</si>
  <si>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</si>
  <si>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</si>
  <si>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</si>
  <si>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</si>
  <si>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</si>
  <si>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</si>
  <si>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</si>
  <si>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</si>
  <si>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</si>
  <si>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</si>
  <si>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</si>
  <si>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</si>
  <si>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</si>
  <si>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</si>
  <si>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</si>
  <si>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</si>
  <si>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</si>
  <si>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</si>
  <si>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</si>
  <si>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</si>
  <si>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</si>
  <si>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</si>
  <si>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</si>
  <si>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</si>
  <si>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</si>
  <si>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</si>
  <si>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</si>
  <si>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</si>
  <si>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</si>
  <si>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</si>
  <si>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</si>
  <si>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</si>
  <si>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</si>
  <si>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</si>
  <si>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</si>
  <si>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</si>
  <si>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</si>
  <si>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</si>
  <si>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</si>
  <si>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</si>
  <si>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</si>
  <si>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</si>
  <si>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</si>
  <si>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</si>
  <si>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</si>
  <si>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</si>
  <si>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</si>
  <si>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</si>
  <si>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</si>
  <si>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</si>
  <si>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</si>
  <si>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</si>
  <si>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</si>
  <si>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</si>
  <si>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</si>
  <si>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</si>
  <si>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</si>
  <si>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</si>
  <si>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</si>
  <si>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</si>
  <si>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</si>
  <si>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</si>
  <si>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</si>
  <si>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</si>
  <si>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</si>
  <si>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</si>
  <si>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</si>
  <si>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</si>
  <si>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</si>
  <si>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</si>
  <si>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</si>
  <si>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</si>
  <si>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</si>
  <si>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</si>
  <si>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</si>
  <si>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</si>
  <si>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</si>
  <si>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</si>
  <si>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</si>
  <si>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</si>
  <si>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</si>
  <si>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</si>
  <si>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</si>
  <si>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</si>
  <si>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</si>
  <si>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</si>
  <si>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</si>
  <si>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</si>
  <si>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</si>
  <si>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</si>
  <si>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</si>
  <si>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</si>
  <si>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</si>
  <si>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</si>
  <si>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</si>
  <si>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</si>
  <si>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</si>
  <si>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</si>
  <si>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</si>
  <si>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</si>
  <si>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</si>
  <si>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</si>
  <si>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</si>
  <si>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</si>
  <si>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</si>
  <si>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</si>
  <si>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</si>
  <si>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</si>
  <si>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</si>
  <si>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</si>
  <si>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</si>
  <si>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</si>
  <si>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</si>
  <si>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</si>
  <si>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</si>
  <si>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</si>
  <si>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</si>
  <si>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</si>
  <si>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</si>
  <si>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</si>
  <si>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</si>
  <si>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</si>
  <si>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</si>
  <si>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</si>
  <si>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</si>
  <si>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</si>
  <si>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</si>
  <si>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</si>
  <si>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</si>
  <si>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</si>
  <si>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</si>
  <si>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</si>
  <si>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</si>
  <si>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</si>
  <si>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</si>
  <si>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</si>
  <si>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</si>
  <si>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</si>
  <si>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</si>
  <si>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</si>
  <si>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</si>
  <si>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</si>
  <si>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</si>
  <si>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</si>
  <si>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</si>
  <si>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</si>
  <si>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</si>
  <si>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</si>
  <si>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</si>
  <si>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</si>
  <si>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</si>
  <si>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</si>
  <si>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</si>
  <si>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</si>
  <si>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</si>
  <si>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</si>
  <si>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</si>
  <si>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</si>
  <si>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</si>
  <si>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</si>
  <si>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</si>
  <si>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</si>
  <si>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</si>
  <si>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</si>
  <si>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</si>
  <si>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</si>
  <si>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</si>
  <si>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</si>
  <si>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</si>
  <si>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</si>
  <si>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</si>
  <si>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</si>
  <si>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</si>
  <si>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</si>
  <si>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</si>
  <si>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</si>
  <si>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</si>
  <si>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</si>
  <si>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</si>
  <si>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</si>
  <si>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</si>
  <si>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</si>
  <si>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</si>
  <si>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</si>
  <si>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</si>
  <si>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</si>
  <si>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</si>
  <si>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</si>
  <si>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</si>
  <si>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</si>
  <si>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</si>
  <si>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</si>
  <si>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</si>
  <si>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</si>
  <si>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</si>
  <si>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</si>
  <si>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</si>
  <si>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</si>
  <si>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</si>
  <si>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</si>
  <si>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</si>
  <si>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</si>
  <si>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</si>
  <si>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</si>
  <si>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</si>
  <si>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</si>
  <si>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</si>
  <si>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</si>
  <si>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</si>
  <si>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</si>
  <si>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</si>
  <si>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</si>
  <si>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</si>
  <si>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</si>
  <si>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</si>
  <si>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</si>
  <si>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</si>
  <si>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</si>
  <si>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</si>
  <si>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</si>
  <si>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</si>
  <si>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</si>
  <si>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</si>
  <si>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</si>
  <si>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</si>
  <si>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</si>
  <si>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</si>
  <si>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</si>
  <si>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</si>
  <si>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</si>
  <si>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</si>
  <si>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</si>
  <si>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</si>
  <si>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</si>
  <si>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</si>
  <si>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</si>
  <si>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</si>
  <si>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</si>
  <si>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</si>
  <si>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</si>
  <si>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</si>
  <si>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</si>
  <si>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</si>
  <si>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</si>
  <si>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</si>
  <si>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</si>
  <si>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</si>
  <si>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</si>
  <si>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</si>
  <si>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</si>
  <si>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</si>
  <si>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</si>
  <si>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</si>
  <si>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</si>
  <si>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</si>
  <si>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</si>
  <si>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</si>
  <si>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</si>
  <si>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</si>
  <si>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</si>
  <si>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</si>
  <si>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</si>
  <si>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</si>
  <si>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</si>
  <si>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</si>
  <si>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</si>
  <si>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</si>
  <si>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</si>
  <si>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</si>
  <si>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</si>
  <si>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</si>
  <si>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</si>
  <si>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</si>
  <si>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</si>
  <si>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</si>
  <si>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</si>
  <si>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</si>
  <si>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</si>
  <si>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</si>
  <si>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</si>
  <si>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</si>
  <si>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</si>
  <si>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</si>
  <si>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</si>
  <si>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</si>
  <si>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</si>
  <si>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</si>
  <si>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</si>
  <si>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</si>
  <si>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</si>
  <si>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</si>
  <si>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</si>
  <si>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</si>
  <si>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</si>
  <si>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</si>
  <si>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</si>
  <si>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</si>
  <si>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</si>
  <si>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</si>
  <si>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</si>
  <si>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</si>
  <si>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</si>
  <si>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</si>
  <si>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</si>
  <si>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</si>
  <si>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</si>
  <si>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</si>
  <si>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</si>
  <si>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Caixa Geral de Depósitos</t>
  </si>
  <si>
    <t>Cut-off Date: 30/09/18</t>
  </si>
  <si>
    <t>Reporting Date: 25/10/18</t>
  </si>
  <si>
    <t>https://www.cgd.pt/English/Investor-Relations/Debt-Issuances/Prospectus/Pages/CGD-Covered-Bonds.aspx</t>
  </si>
  <si>
    <t>alda.pereira@cgd.pt</t>
  </si>
  <si>
    <t>Yes</t>
  </si>
  <si>
    <t>https://coveredbondlabel.com</t>
  </si>
  <si>
    <t>Rating Requirements</t>
  </si>
  <si>
    <t>https://coveredbondlabel.com/issuer/26/</t>
  </si>
  <si>
    <t>North</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</si>
  <si>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</si>
  <si>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</si>
  <si>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</si>
  <si>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</si>
  <si>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</si>
  <si>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</si>
  <si>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</si>
  <si>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</si>
  <si>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</si>
  <si>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</si>
  <si>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</si>
  <si>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</si>
  <si>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</si>
  <si>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</si>
  <si>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</si>
  <si>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</si>
  <si>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</si>
  <si>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</si>
  <si>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 Reference Date:</t>
  </si>
  <si>
    <t>Report Frequency:</t>
  </si>
  <si>
    <t>Quarterly</t>
  </si>
  <si>
    <t>1. Current Credit Ratings</t>
  </si>
  <si>
    <t>Long Term</t>
  </si>
  <si>
    <t>Short Term</t>
  </si>
  <si>
    <t xml:space="preserve">Mortgage Covered Bond Programme </t>
  </si>
  <si>
    <t>A2/AH (Moody's / DBRS)</t>
  </si>
  <si>
    <t>N/A</t>
  </si>
  <si>
    <t>Ba3/BB-/BB-/BBBL (Moody's / S&amp;P / Fitch/ DBRS)</t>
  </si>
  <si>
    <t>NP/B/B/R-2M (Moody's / S&amp;P / Fitch / DBRS)</t>
  </si>
  <si>
    <t>Ba1/BBB-/BBB/BBBL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</si>
  <si>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</si>
  <si>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</si>
  <si>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</si>
  <si>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</si>
  <si>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</si>
  <si>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</si>
  <si>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</si>
  <si>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</si>
  <si>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</si>
  <si>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Series 16   (ISIN PTCGHAOE0019)</t>
  </si>
  <si>
    <t>Fixed Rate</t>
  </si>
  <si>
    <t>Series 10   (ISIN PTCG2YOE0001)</t>
  </si>
  <si>
    <t>Series 17   (ISIN PTCGH1OE0014)</t>
  </si>
  <si>
    <t>Private Placements Covered Bonds Issues</t>
  </si>
  <si>
    <t>Series 4     (ISIN PTCGFD1E0019)</t>
  </si>
  <si>
    <t>FRN</t>
  </si>
  <si>
    <t>Series 14   (ISIN PTCGHOOE0013)</t>
  </si>
  <si>
    <t>Series 8     (ISIN PTCGFH1E0010)</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</si>
  <si>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</si>
  <si>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</si>
  <si>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</si>
  <si>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</si>
  <si>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</si>
  <si>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</si>
  <si>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</si>
  <si>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</si>
  <si>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</si>
  <si>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</si>
  <si>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t>Required Overcollateralization (Moody's)</t>
  </si>
  <si>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</si>
  <si>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</si>
  <si>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</si>
  <si>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</si>
  <si>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</si>
  <si>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</si>
  <si>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</si>
  <si>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</si>
  <si>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</si>
  <si>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</si>
  <si>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</si>
  <si>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</si>
  <si>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</si>
  <si>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</si>
  <si>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</si>
  <si>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</si>
  <si>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</si>
  <si>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</si>
  <si>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</si>
  <si>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</si>
  <si>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</si>
  <si>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</si>
  <si>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</si>
  <si>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</si>
  <si>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</si>
  <si>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</si>
  <si>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</si>
  <si>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</si>
  <si>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</si>
  <si>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</si>
  <si>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</si>
  <si>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</si>
  <si>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</si>
  <si>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</si>
  <si>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</si>
  <si>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</si>
  <si>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</si>
  <si>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</si>
  <si>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2066-05-11</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</si>
  <si>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</si>
  <si>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</si>
  <si>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</si>
  <si>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</si>
  <si>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</si>
  <si>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</si>
  <si>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</si>
  <si>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</si>
  <si>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</si>
  <si>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</si>
  <si>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</si>
  <si>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</si>
  <si>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</si>
  <si>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</si>
  <si>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</si>
  <si>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</si>
  <si>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</si>
  <si>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</si>
  <si>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</si>
  <si>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</si>
  <si>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</si>
  <si>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</si>
  <si>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</si>
  <si>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</si>
  <si>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</si>
  <si>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</si>
  <si>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</si>
  <si>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</si>
  <si>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</si>
  <si>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</si>
  <si>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</si>
  <si>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</si>
  <si>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</si>
  <si>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</si>
  <si>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</si>
  <si>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</si>
  <si>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</si>
  <si>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</si>
  <si>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</si>
  <si>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</si>
  <si>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</si>
  <si>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</si>
  <si>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</si>
  <si>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</si>
  <si>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</si>
  <si>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</si>
  <si>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</si>
  <si>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</si>
  <si>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</si>
  <si>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</si>
  <si>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</si>
  <si>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</si>
  <si>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</si>
  <si>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</si>
  <si>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</si>
  <si>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</si>
  <si>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</si>
  <si>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</si>
  <si>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</si>
  <si>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t>Norte</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</si>
  <si>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</si>
  <si>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</si>
  <si>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</si>
  <si>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</si>
  <si>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</si>
  <si>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</si>
  <si>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</si>
  <si>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</si>
  <si>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</si>
  <si>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</si>
  <si>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</si>
  <si>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</si>
  <si>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</si>
  <si>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</si>
  <si>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</si>
  <si>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</si>
  <si>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</si>
  <si>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r>
      <t>Residencial Mortgages</t>
    </r>
    <r>
      <rPr>
        <vertAlign val="superscript"/>
        <sz val="9"/>
        <color theme="3"/>
        <rFont val="Verdana"/>
        <family val="2"/>
      </rPr>
      <t>b</t>
    </r>
  </si>
  <si>
    <t>Commercial Mortgages</t>
  </si>
  <si>
    <r>
      <t>Other Assets</t>
    </r>
    <r>
      <rPr>
        <vertAlign val="superscript"/>
        <sz val="9"/>
        <color theme="3"/>
        <rFont val="Verdana"/>
        <family val="2"/>
      </rPr>
      <t>2</t>
    </r>
  </si>
  <si>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</si>
  <si>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</si>
  <si>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</si>
  <si>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</si>
  <si>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</si>
  <si>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</si>
  <si>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</si>
  <si>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</si>
  <si>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</si>
  <si>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</si>
  <si>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</si>
  <si>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</si>
  <si>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</si>
  <si>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</si>
  <si>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</si>
  <si>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</si>
  <si>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</si>
  <si>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</si>
  <si>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</si>
  <si>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</si>
  <si>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</si>
  <si>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</si>
  <si>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</si>
  <si>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</si>
  <si>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</si>
  <si>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</si>
  <si>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</si>
  <si>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</si>
  <si>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</si>
  <si>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</si>
  <si>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</si>
  <si>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</si>
  <si>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</si>
  <si>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</si>
  <si>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</si>
  <si>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</si>
  <si>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</si>
  <si>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</si>
  <si>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</si>
  <si>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</si>
  <si>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2018-09</t>
  </si>
  <si>
    <t>2019-09</t>
  </si>
  <si>
    <t>2020-09</t>
  </si>
  <si>
    <t>2021-09</t>
  </si>
  <si>
    <t>2022-09</t>
  </si>
  <si>
    <t>2023-09</t>
  </si>
  <si>
    <t>2024-09</t>
  </si>
  <si>
    <t>2025-09</t>
  </si>
  <si>
    <t>2026-09</t>
  </si>
  <si>
    <t>2027-09</t>
  </si>
  <si>
    <t>2028-09</t>
  </si>
  <si>
    <t>2029-09</t>
  </si>
  <si>
    <t>2034-09</t>
  </si>
  <si>
    <t>2039-09</t>
  </si>
  <si>
    <t>2044-09</t>
  </si>
  <si>
    <t>2049-09</t>
  </si>
  <si>
    <t>2054-09</t>
  </si>
  <si>
    <t>2059-09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</si>
</sst>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2"/>
      <color indexed="18"/>
      <name val="Arial"/>
      <family val="2"/>
    </font>
    <font>
      <sz val="9"/>
      <name val="Verdana"/>
      <family val="2"/>
    </font>
    <font>
      <sz val="9"/>
      <color theme="3"/>
      <name val="Verdana"/>
      <family val="2"/>
    </font>
    <font>
      <b/>
      <sz val="9"/>
      <color theme="3"/>
      <name val="Verdana"/>
      <family val="2"/>
    </font>
    <font>
      <b/>
      <sz val="9"/>
      <color theme="3" tint="0.79998168889431442"/>
      <name val="Verdana"/>
      <family val="2"/>
    </font>
    <font>
      <b/>
      <vertAlign val="superscript"/>
      <sz val="9"/>
      <color theme="3" tint="0.79995117038483843"/>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b/>
      <sz val="9"/>
      <color theme="0"/>
      <name val="Verdana"/>
      <family val="2"/>
    </font>
    <font>
      <sz val="10"/>
      <color theme="3"/>
      <name val="Arial"/>
      <family val="2"/>
    </font>
    <font>
      <b/>
      <sz val="8"/>
      <color theme="3"/>
      <name val="Verdana"/>
      <family val="2"/>
    </font>
    <font>
      <u/>
      <sz val="10"/>
      <color theme="3"/>
      <name val="Arial"/>
      <family val="2"/>
    </font>
    <font>
      <sz val="11"/>
      <color indexed="8"/>
      <name val="Calibri"/>
      <family val="2"/>
    </font>
    <font>
      <sz val="12"/>
      <name val="Verdana"/>
      <family val="2"/>
    </font>
    <font>
      <sz val="9"/>
      <color indexed="8"/>
      <name val="Verdana"/>
      <family val="2"/>
    </font>
    <font>
      <b/>
      <sz val="9"/>
      <color indexed="53"/>
      <name val="Verdana"/>
      <family val="2"/>
    </font>
    <font>
      <b/>
      <sz val="9"/>
      <color rgb="FFFF0000"/>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2" fillId="0" borderId="0"/>
  </cellStyleXfs>
  <cellXfs count="3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14" fillId="0" borderId="0" xfId="2" applyAlignment="1" applyProtection="1">
      <alignment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50" fillId="8" borderId="0" xfId="0" applyFont="1" applyFill="1" applyBorder="1" applyAlignment="1">
      <alignment vertical="center"/>
    </xf>
    <xf numFmtId="0" fontId="50" fillId="8" borderId="0" xfId="0" applyFont="1" applyFill="1" applyBorder="1" applyAlignment="1">
      <alignment horizontal="center" vertical="center"/>
    </xf>
    <xf numFmtId="4" fontId="48" fillId="4" borderId="20" xfId="0" applyNumberFormat="1" applyFont="1" applyFill="1" applyBorder="1" applyAlignment="1">
      <alignment horizontal="right" vertical="center"/>
    </xf>
    <xf numFmtId="3" fontId="48" fillId="4" borderId="0" xfId="9" applyNumberFormat="1" applyFont="1" applyFill="1" applyBorder="1" applyAlignment="1">
      <alignment horizontal="right" vertical="center"/>
    </xf>
    <xf numFmtId="10" fontId="48" fillId="4" borderId="0" xfId="11" applyNumberFormat="1" applyFont="1" applyFill="1" applyAlignment="1">
      <alignment horizontal="right" vertical="center"/>
    </xf>
    <xf numFmtId="3" fontId="48" fillId="4" borderId="0" xfId="9" applyNumberFormat="1" applyFont="1" applyFill="1" applyAlignment="1">
      <alignment vertical="center"/>
    </xf>
    <xf numFmtId="3" fontId="48" fillId="4" borderId="0" xfId="12" applyNumberFormat="1" applyFont="1" applyFill="1" applyBorder="1" applyAlignment="1">
      <alignment horizontal="right" vertical="center"/>
    </xf>
    <xf numFmtId="3" fontId="48" fillId="4" borderId="0" xfId="12" applyNumberFormat="1" applyFont="1" applyFill="1" applyAlignment="1">
      <alignment vertical="center"/>
    </xf>
    <xf numFmtId="3" fontId="48" fillId="4" borderId="20" xfId="13" applyNumberFormat="1" applyFont="1" applyFill="1" applyBorder="1" applyAlignment="1">
      <alignment horizontal="right" vertical="center"/>
    </xf>
    <xf numFmtId="10" fontId="48" fillId="4" borderId="20" xfId="11" applyNumberFormat="1" applyFont="1" applyFill="1" applyBorder="1" applyAlignment="1">
      <alignment horizontal="right" vertical="center"/>
    </xf>
    <xf numFmtId="3" fontId="48" fillId="4" borderId="20" xfId="13" applyNumberFormat="1" applyFont="1" applyFill="1" applyBorder="1" applyAlignment="1">
      <alignment vertical="center"/>
    </xf>
    <xf numFmtId="3" fontId="48" fillId="4" borderId="0" xfId="14" applyNumberFormat="1" applyFont="1" applyFill="1" applyBorder="1" applyAlignment="1">
      <alignment horizontal="right" vertical="center"/>
    </xf>
    <xf numFmtId="10" fontId="48" fillId="4" borderId="0" xfId="11" applyNumberFormat="1" applyFont="1" applyFill="1" applyAlignment="1">
      <alignment vertical="center"/>
    </xf>
    <xf numFmtId="3" fontId="48" fillId="4" borderId="0" xfId="9" applyNumberFormat="1" applyFont="1" applyFill="1" applyAlignment="1">
      <alignment horizontal="right" vertical="center"/>
    </xf>
    <xf numFmtId="4" fontId="49" fillId="4" borderId="0" xfId="0" applyNumberFormat="1" applyFont="1" applyFill="1" applyBorder="1" applyAlignment="1">
      <alignment horizontal="right" vertical="center"/>
    </xf>
    <xf numFmtId="4" fontId="48" fillId="4" borderId="0" xfId="0" applyNumberFormat="1" applyFont="1" applyFill="1" applyBorder="1" applyAlignment="1">
      <alignment horizontal="right" vertical="center"/>
    </xf>
    <xf numFmtId="0" fontId="49" fillId="4" borderId="0" xfId="0" applyFont="1" applyFill="1" applyBorder="1" applyAlignment="1">
      <alignment horizontal="left" vertical="center"/>
    </xf>
    <xf numFmtId="3" fontId="48" fillId="4" borderId="20" xfId="11" applyNumberFormat="1" applyFont="1" applyFill="1" applyBorder="1" applyAlignment="1">
      <alignment horizontal="right" vertical="center"/>
    </xf>
    <xf numFmtId="0" fontId="47" fillId="4" borderId="0" xfId="0" applyFont="1" applyFill="1" applyAlignment="1">
      <alignment vertical="center"/>
    </xf>
    <xf numFmtId="0" fontId="66" fillId="4" borderId="0" xfId="0" applyFont="1" applyFill="1" applyAlignment="1">
      <alignment horizontal="left" vertical="center"/>
    </xf>
    <xf numFmtId="3" fontId="65" fillId="4" borderId="0" xfId="0" applyNumberFormat="1" applyFont="1" applyFill="1" applyAlignment="1">
      <alignment horizontal="left" vertical="center"/>
    </xf>
    <xf numFmtId="0" fontId="65" fillId="4" borderId="0" xfId="0" applyFont="1" applyFill="1" applyAlignment="1">
      <alignment horizontal="left" vertical="center"/>
    </xf>
    <xf numFmtId="14" fontId="47" fillId="4" borderId="0" xfId="0" applyNumberFormat="1" applyFont="1" applyFill="1" applyAlignment="1">
      <alignment vertical="center"/>
    </xf>
    <xf numFmtId="0" fontId="64" fillId="4" borderId="0" xfId="16" applyFont="1" applyFill="1" applyAlignment="1">
      <alignment vertical="center"/>
    </xf>
    <xf numFmtId="0" fontId="46" fillId="4" borderId="0" xfId="0" applyFont="1" applyFill="1" applyAlignment="1">
      <alignment horizontal="left" vertical="center"/>
    </xf>
    <xf numFmtId="0" fontId="46" fillId="4" borderId="0" xfId="0" applyFont="1" applyFill="1" applyAlignment="1">
      <alignment vertical="center"/>
    </xf>
    <xf numFmtId="0" fontId="48" fillId="4" borderId="0" xfId="0" applyFont="1" applyFill="1" applyAlignment="1">
      <alignment horizontal="right" vertical="center"/>
    </xf>
    <xf numFmtId="14" fontId="49" fillId="4" borderId="0" xfId="0" applyNumberFormat="1" applyFont="1" applyFill="1" applyBorder="1" applyAlignment="1">
      <alignment horizontal="center" vertical="center"/>
    </xf>
    <xf numFmtId="0" fontId="48" fillId="4" borderId="0" xfId="0" applyFont="1" applyFill="1" applyAlignment="1">
      <alignment horizontal="center" vertical="center"/>
    </xf>
    <xf numFmtId="4" fontId="49" fillId="4" borderId="20" xfId="0" applyNumberFormat="1" applyFont="1" applyFill="1" applyBorder="1" applyAlignment="1">
      <alignment horizontal="center" vertical="center"/>
    </xf>
    <xf numFmtId="3" fontId="49" fillId="4" borderId="20" xfId="0" applyNumberFormat="1" applyFont="1" applyFill="1" applyBorder="1" applyAlignment="1">
      <alignment horizontal="right" vertical="center"/>
    </xf>
    <xf numFmtId="0" fontId="49" fillId="4" borderId="21" xfId="0" applyFont="1" applyFill="1" applyBorder="1" applyAlignment="1">
      <alignment vertical="center"/>
    </xf>
    <xf numFmtId="2" fontId="49" fillId="4" borderId="21" xfId="0" applyNumberFormat="1" applyFont="1" applyFill="1" applyBorder="1" applyAlignment="1">
      <alignment horizontal="center" vertical="center"/>
    </xf>
    <xf numFmtId="3" fontId="49" fillId="4" borderId="21" xfId="0" applyNumberFormat="1" applyFont="1" applyFill="1" applyBorder="1" applyAlignment="1">
      <alignment horizontal="right" vertical="center"/>
    </xf>
    <xf numFmtId="14" fontId="48" fillId="4" borderId="0" xfId="0" applyNumberFormat="1" applyFont="1" applyFill="1" applyAlignment="1">
      <alignment horizontal="center" vertical="center"/>
    </xf>
    <xf numFmtId="2" fontId="48" fillId="4" borderId="0" xfId="0" applyNumberFormat="1" applyFont="1" applyFill="1" applyAlignment="1">
      <alignment horizontal="center" vertical="center"/>
    </xf>
    <xf numFmtId="3" fontId="48" fillId="4" borderId="0" xfId="0" applyNumberFormat="1" applyFont="1" applyFill="1" applyAlignment="1">
      <alignment horizontal="right" vertical="center"/>
    </xf>
    <xf numFmtId="0" fontId="49" fillId="4" borderId="0" xfId="0" applyFont="1" applyFill="1" applyBorder="1" applyAlignment="1">
      <alignment vertical="center"/>
    </xf>
    <xf numFmtId="14" fontId="48" fillId="4" borderId="0" xfId="0" applyNumberFormat="1" applyFont="1" applyFill="1" applyBorder="1" applyAlignment="1">
      <alignment horizontal="center" vertical="center"/>
    </xf>
    <xf numFmtId="0" fontId="48" fillId="4" borderId="0" xfId="0" applyFont="1" applyFill="1" applyBorder="1" applyAlignment="1">
      <alignment horizontal="center" vertical="center"/>
    </xf>
    <xf numFmtId="2" fontId="48" fillId="4" borderId="0" xfId="0" applyNumberFormat="1" applyFont="1" applyFill="1" applyBorder="1" applyAlignment="1">
      <alignment horizontal="center" vertical="center"/>
    </xf>
    <xf numFmtId="2" fontId="48" fillId="4" borderId="21" xfId="0" applyNumberFormat="1" applyFont="1" applyFill="1" applyBorder="1" applyAlignment="1">
      <alignment horizontal="center" vertical="center"/>
    </xf>
    <xf numFmtId="10" fontId="49" fillId="4" borderId="21" xfId="11" applyNumberFormat="1" applyFont="1" applyFill="1" applyBorder="1" applyAlignment="1">
      <alignment horizontal="right" vertical="center"/>
    </xf>
    <xf numFmtId="0" fontId="49" fillId="4" borderId="20" xfId="0" applyFont="1" applyFill="1" applyBorder="1" applyAlignment="1">
      <alignment vertical="center"/>
    </xf>
    <xf numFmtId="0" fontId="48" fillId="4" borderId="0" xfId="0" applyFont="1" applyFill="1" applyAlignment="1">
      <alignment horizontal="left" vertical="center" indent="1"/>
    </xf>
    <xf numFmtId="4" fontId="48" fillId="4" borderId="0" xfId="0" applyNumberFormat="1" applyFont="1" applyFill="1" applyAlignment="1">
      <alignment horizontal="right" vertical="center"/>
    </xf>
    <xf numFmtId="14" fontId="54" fillId="4" borderId="0" xfId="0" applyNumberFormat="1" applyFont="1" applyFill="1" applyAlignment="1">
      <alignment horizontal="left" vertical="center" indent="1"/>
    </xf>
    <xf numFmtId="0" fontId="49" fillId="4" borderId="0" xfId="0" applyFont="1" applyFill="1" applyAlignment="1">
      <alignment horizontal="left" vertical="center"/>
    </xf>
    <xf numFmtId="2" fontId="49" fillId="4" borderId="0" xfId="0" applyNumberFormat="1" applyFont="1" applyFill="1" applyAlignment="1">
      <alignment horizontal="center" vertical="center"/>
    </xf>
    <xf numFmtId="3" fontId="49" fillId="4" borderId="0" xfId="0" applyNumberFormat="1" applyFont="1" applyFill="1" applyAlignment="1">
      <alignment horizontal="right" vertical="center"/>
    </xf>
    <xf numFmtId="2" fontId="48" fillId="4" borderId="0" xfId="0" applyNumberFormat="1" applyFont="1" applyFill="1" applyAlignment="1">
      <alignment horizontal="right" vertical="center"/>
    </xf>
    <xf numFmtId="0" fontId="49" fillId="4" borderId="20" xfId="0" applyFont="1" applyFill="1" applyBorder="1" applyAlignment="1">
      <alignment horizontal="left" vertical="center"/>
    </xf>
    <xf numFmtId="10" fontId="49" fillId="4" borderId="20" xfId="11" applyNumberFormat="1" applyFont="1" applyFill="1" applyBorder="1" applyAlignment="1">
      <alignment horizontal="right" vertical="center"/>
    </xf>
    <xf numFmtId="2" fontId="48" fillId="4" borderId="22" xfId="0" applyNumberFormat="1" applyFont="1" applyFill="1" applyBorder="1" applyAlignment="1">
      <alignment horizontal="right" vertical="center"/>
    </xf>
    <xf numFmtId="10" fontId="49" fillId="4" borderId="22" xfId="11" applyNumberFormat="1" applyFont="1" applyFill="1" applyBorder="1" applyAlignment="1">
      <alignment horizontal="right" vertical="center"/>
    </xf>
    <xf numFmtId="10" fontId="48" fillId="4" borderId="21" xfId="11" applyNumberFormat="1" applyFont="1" applyFill="1" applyBorder="1" applyAlignment="1">
      <alignment horizontal="right" vertical="center"/>
    </xf>
    <xf numFmtId="2" fontId="48" fillId="4" borderId="21" xfId="0" applyNumberFormat="1" applyFont="1" applyFill="1" applyBorder="1" applyAlignment="1">
      <alignment horizontal="right" vertical="center"/>
    </xf>
    <xf numFmtId="4" fontId="47" fillId="4" borderId="0" xfId="11" applyNumberFormat="1" applyFont="1" applyFill="1" applyBorder="1" applyAlignment="1">
      <alignment horizontal="right" vertical="center"/>
    </xf>
    <xf numFmtId="2" fontId="48" fillId="4" borderId="0" xfId="0" applyNumberFormat="1" applyFont="1" applyFill="1" applyBorder="1" applyAlignment="1">
      <alignment horizontal="right" vertical="center"/>
    </xf>
    <xf numFmtId="10" fontId="47" fillId="4" borderId="0" xfId="11" applyNumberFormat="1" applyFont="1" applyFill="1" applyAlignment="1">
      <alignment horizontal="right" vertical="center"/>
    </xf>
    <xf numFmtId="4" fontId="47" fillId="4" borderId="0" xfId="10" applyNumberFormat="1" applyFont="1" applyFill="1" applyAlignment="1">
      <alignment horizontal="right" vertical="center"/>
    </xf>
    <xf numFmtId="3" fontId="48" fillId="4" borderId="20" xfId="0" applyNumberFormat="1" applyFont="1" applyFill="1" applyBorder="1" applyAlignment="1">
      <alignment horizontal="right" vertical="center"/>
    </xf>
    <xf numFmtId="3" fontId="48" fillId="4" borderId="21" xfId="0" applyNumberFormat="1" applyFont="1" applyFill="1" applyBorder="1" applyAlignment="1">
      <alignment horizontal="right" vertical="center"/>
    </xf>
    <xf numFmtId="4" fontId="48" fillId="4" borderId="21" xfId="0" applyNumberFormat="1" applyFont="1" applyFill="1" applyBorder="1" applyAlignment="1">
      <alignment horizontal="right" vertical="center"/>
    </xf>
    <xf numFmtId="4" fontId="49" fillId="4" borderId="20" xfId="0" applyNumberFormat="1" applyFont="1" applyFill="1" applyBorder="1" applyAlignment="1">
      <alignment horizontal="right" vertical="center"/>
    </xf>
    <xf numFmtId="0" fontId="49" fillId="4" borderId="20" xfId="0" applyFont="1" applyFill="1" applyBorder="1" applyAlignment="1">
      <alignment horizontal="right" vertical="center"/>
    </xf>
    <xf numFmtId="2" fontId="49" fillId="4" borderId="21" xfId="0" applyNumberFormat="1" applyFont="1" applyFill="1" applyBorder="1" applyAlignment="1">
      <alignment horizontal="right" vertical="center"/>
    </xf>
    <xf numFmtId="0" fontId="48" fillId="4" borderId="0" xfId="0" applyFont="1" applyFill="1" applyAlignment="1">
      <alignment vertical="center"/>
    </xf>
    <xf numFmtId="3" fontId="48" fillId="4" borderId="0" xfId="0" applyNumberFormat="1" applyFont="1" applyFill="1" applyAlignment="1">
      <alignment vertical="center"/>
    </xf>
    <xf numFmtId="4" fontId="48" fillId="4" borderId="0" xfId="0" applyNumberFormat="1" applyFont="1" applyFill="1" applyAlignment="1">
      <alignment vertical="center"/>
    </xf>
    <xf numFmtId="0" fontId="48" fillId="4" borderId="20" xfId="0" applyFont="1" applyFill="1" applyBorder="1" applyAlignment="1">
      <alignment vertical="center"/>
    </xf>
    <xf numFmtId="14" fontId="48" fillId="4" borderId="20" xfId="0" applyNumberFormat="1" applyFont="1" applyFill="1" applyBorder="1" applyAlignment="1">
      <alignment horizontal="right" vertical="center"/>
    </xf>
    <xf numFmtId="0" fontId="49" fillId="4" borderId="0" xfId="0" applyFont="1" applyFill="1" applyBorder="1" applyAlignment="1">
      <alignment horizontal="right" vertical="center"/>
    </xf>
    <xf numFmtId="3" fontId="48" fillId="4" borderId="0" xfId="0" applyNumberFormat="1" applyFont="1" applyFill="1" applyBorder="1" applyAlignment="1">
      <alignment vertical="center"/>
    </xf>
    <xf numFmtId="0" fontId="48" fillId="4" borderId="0" xfId="0" applyFont="1" applyFill="1" applyBorder="1" applyAlignment="1">
      <alignment vertical="center"/>
    </xf>
    <xf numFmtId="3" fontId="49" fillId="4" borderId="0" xfId="0" applyNumberFormat="1" applyFont="1" applyFill="1" applyBorder="1" applyAlignment="1">
      <alignment horizontal="right" vertical="center"/>
    </xf>
    <xf numFmtId="10" fontId="49" fillId="4" borderId="0" xfId="11" applyNumberFormat="1" applyFont="1" applyFill="1" applyAlignment="1">
      <alignment vertical="center"/>
    </xf>
    <xf numFmtId="3" fontId="49" fillId="4" borderId="0" xfId="0" applyNumberFormat="1" applyFont="1" applyFill="1" applyAlignment="1">
      <alignment vertical="center"/>
    </xf>
    <xf numFmtId="10" fontId="49" fillId="4" borderId="0" xfId="11" applyNumberFormat="1" applyFont="1" applyFill="1" applyAlignment="1">
      <alignment horizontal="right" vertical="center"/>
    </xf>
    <xf numFmtId="10" fontId="49" fillId="4" borderId="0" xfId="0" applyNumberFormat="1" applyFont="1" applyFill="1" applyBorder="1" applyAlignment="1">
      <alignment horizontal="right" vertical="center"/>
    </xf>
    <xf numFmtId="0" fontId="49" fillId="4" borderId="21" xfId="0" applyFont="1" applyFill="1" applyBorder="1" applyAlignment="1">
      <alignment horizontal="left" vertical="center"/>
    </xf>
    <xf numFmtId="0" fontId="48" fillId="4" borderId="0" xfId="0" applyFont="1" applyFill="1" applyAlignment="1">
      <alignment horizontal="left" vertical="center"/>
    </xf>
    <xf numFmtId="0" fontId="49" fillId="4" borderId="21" xfId="0" applyFont="1" applyFill="1" applyBorder="1" applyAlignment="1">
      <alignment horizontal="center" vertical="center"/>
    </xf>
    <xf numFmtId="0" fontId="59" fillId="4" borderId="0" xfId="14" applyFont="1" applyFill="1" applyAlignment="1"/>
    <xf numFmtId="0" fontId="48" fillId="4" borderId="0" xfId="10" applyFont="1" applyFill="1" applyBorder="1" applyAlignment="1">
      <alignment horizontal="left" vertical="center"/>
    </xf>
    <xf numFmtId="0" fontId="48" fillId="4" borderId="0" xfId="10" applyFont="1" applyFill="1" applyAlignment="1">
      <alignment horizontal="center" vertical="center"/>
    </xf>
    <xf numFmtId="0" fontId="49" fillId="4" borderId="0" xfId="0" applyFont="1" applyFill="1" applyBorder="1" applyAlignment="1">
      <alignment horizontal="center" vertical="center"/>
    </xf>
    <xf numFmtId="0" fontId="48" fillId="4" borderId="0" xfId="10" applyFont="1" applyFill="1" applyBorder="1" applyAlignment="1">
      <alignment horizontal="center" vertical="center"/>
    </xf>
    <xf numFmtId="1" fontId="48" fillId="4" borderId="0" xfId="11" applyNumberFormat="1" applyFont="1" applyFill="1" applyBorder="1" applyAlignment="1">
      <alignment horizontal="right" vertical="center"/>
    </xf>
    <xf numFmtId="3" fontId="48" fillId="4" borderId="0" xfId="11" applyNumberFormat="1" applyFont="1" applyFill="1" applyBorder="1" applyAlignment="1">
      <alignment horizontal="right" vertical="center"/>
    </xf>
    <xf numFmtId="10" fontId="48" fillId="4" borderId="0" xfId="11" applyNumberFormat="1" applyFont="1" applyFill="1" applyBorder="1" applyAlignment="1">
      <alignment horizontal="right" vertical="center"/>
    </xf>
    <xf numFmtId="3" fontId="48" fillId="4" borderId="0" xfId="0" applyNumberFormat="1" applyFont="1" applyFill="1" applyBorder="1" applyAlignment="1">
      <alignment horizontal="right" vertical="center"/>
    </xf>
    <xf numFmtId="0" fontId="48" fillId="4" borderId="0" xfId="0" applyFont="1" applyFill="1" applyBorder="1" applyAlignment="1">
      <alignment horizontal="right" vertical="center"/>
    </xf>
    <xf numFmtId="0" fontId="48" fillId="4" borderId="20" xfId="0" applyFont="1" applyFill="1" applyBorder="1" applyAlignment="1">
      <alignment horizontal="left" vertical="center"/>
    </xf>
    <xf numFmtId="3" fontId="49" fillId="4" borderId="20" xfId="0" applyNumberFormat="1" applyFont="1" applyFill="1" applyBorder="1" applyAlignment="1">
      <alignment horizontal="center" vertical="center"/>
    </xf>
    <xf numFmtId="3" fontId="49" fillId="4" borderId="20" xfId="0" quotePrefix="1" applyNumberFormat="1" applyFont="1" applyFill="1" applyBorder="1" applyAlignment="1">
      <alignment horizontal="center" vertical="center"/>
    </xf>
    <xf numFmtId="0" fontId="48" fillId="4" borderId="0" xfId="0" applyFont="1" applyFill="1" applyBorder="1" applyAlignment="1">
      <alignment horizontal="left" vertical="center"/>
    </xf>
    <xf numFmtId="0" fontId="55" fillId="4" borderId="0" xfId="0" applyFont="1" applyFill="1" applyBorder="1" applyAlignment="1">
      <alignment horizontal="left" vertical="center"/>
    </xf>
    <xf numFmtId="0" fontId="64" fillId="4" borderId="0" xfId="16" applyFont="1" applyFill="1" applyAlignment="1">
      <alignment horizontal="center" vertical="center"/>
    </xf>
    <xf numFmtId="0" fontId="63" fillId="4" borderId="0" xfId="16" applyFont="1" applyFill="1" applyAlignment="1">
      <alignment horizontal="justify" vertical="center" wrapText="1"/>
    </xf>
    <xf numFmtId="0" fontId="47" fillId="4" borderId="0" xfId="16" applyFont="1" applyFill="1" applyAlignment="1">
      <alignment vertical="center"/>
    </xf>
    <xf numFmtId="0" fontId="47" fillId="0" borderId="0" xfId="0" applyFont="1" applyAlignment="1">
      <alignment vertical="center"/>
    </xf>
    <xf numFmtId="0" fontId="64" fillId="9" borderId="0" xfId="16" applyFont="1" applyFill="1" applyAlignment="1">
      <alignment horizontal="center" vertical="center"/>
    </xf>
    <xf numFmtId="0" fontId="64" fillId="9" borderId="0" xfId="16" applyFont="1" applyFill="1" applyAlignment="1">
      <alignment vertical="center"/>
    </xf>
    <xf numFmtId="0" fontId="63" fillId="9" borderId="0" xfId="16" applyFont="1" applyFill="1" applyAlignment="1">
      <alignment horizontal="justify" vertical="center" wrapText="1"/>
    </xf>
    <xf numFmtId="0" fontId="47" fillId="9" borderId="0" xfId="16" applyFont="1" applyFill="1" applyAlignment="1">
      <alignment vertical="center"/>
    </xf>
    <xf numFmtId="0" fontId="47" fillId="0" borderId="0" xfId="0" applyFont="1" applyAlignment="1">
      <alignment horizontal="center"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9" fillId="4" borderId="0" xfId="0" applyFont="1" applyFill="1" applyBorder="1" applyAlignment="1">
      <alignment horizontal="left" vertical="center"/>
    </xf>
    <xf numFmtId="0" fontId="48" fillId="4" borderId="0" xfId="0" applyFont="1" applyFill="1" applyAlignment="1">
      <alignment horizontal="left" vertical="center" wrapText="1"/>
    </xf>
    <xf numFmtId="0" fontId="14" fillId="4" borderId="0" xfId="2" applyFill="1" applyBorder="1" applyAlignment="1">
      <alignment horizontal="right" vertical="center"/>
    </xf>
    <xf numFmtId="0" fontId="48" fillId="4" borderId="0" xfId="0" applyFont="1" applyFill="1" applyBorder="1" applyAlignment="1">
      <alignment horizontal="right" vertical="center"/>
    </xf>
    <xf numFmtId="0" fontId="48" fillId="4" borderId="0" xfId="15" applyFont="1" applyFill="1" applyBorder="1" applyAlignment="1">
      <alignment horizontal="left" vertical="center"/>
    </xf>
    <xf numFmtId="0" fontId="48" fillId="4" borderId="0" xfId="0" applyFont="1" applyFill="1" applyBorder="1" applyAlignment="1">
      <alignment horizontal="left" vertical="center"/>
    </xf>
    <xf numFmtId="0" fontId="48" fillId="4" borderId="20" xfId="0" applyFont="1" applyFill="1" applyBorder="1" applyAlignment="1">
      <alignment horizontal="left" vertical="center"/>
    </xf>
    <xf numFmtId="0" fontId="55" fillId="4" borderId="21" xfId="0" applyFont="1" applyFill="1" applyBorder="1" applyAlignment="1">
      <alignment vertical="center"/>
    </xf>
    <xf numFmtId="0" fontId="49" fillId="4" borderId="0" xfId="0" applyFont="1" applyFill="1" applyBorder="1" applyAlignment="1">
      <alignment vertical="center"/>
    </xf>
    <xf numFmtId="0" fontId="49" fillId="4" borderId="21" xfId="0" applyFont="1" applyFill="1" applyBorder="1" applyAlignment="1">
      <alignment horizontal="center" vertical="center"/>
    </xf>
    <xf numFmtId="0" fontId="49" fillId="4" borderId="0" xfId="0" applyFont="1" applyFill="1" applyBorder="1" applyAlignment="1">
      <alignment horizontal="center" vertical="center"/>
    </xf>
    <xf numFmtId="0" fontId="48" fillId="4" borderId="0" xfId="0" applyFont="1" applyFill="1" applyBorder="1" applyAlignment="1">
      <alignment horizontal="center" vertical="center"/>
    </xf>
    <xf numFmtId="3" fontId="48" fillId="4" borderId="0" xfId="0" applyNumberFormat="1" applyFont="1" applyFill="1" applyBorder="1" applyAlignment="1">
      <alignment horizontal="right" vertical="center"/>
    </xf>
    <xf numFmtId="0" fontId="56" fillId="4" borderId="21" xfId="0" applyFont="1" applyFill="1" applyBorder="1" applyAlignment="1">
      <alignment horizontal="left" vertical="center"/>
    </xf>
    <xf numFmtId="0" fontId="60" fillId="4" borderId="21" xfId="0" applyFont="1" applyFill="1" applyBorder="1" applyAlignment="1">
      <alignment horizontal="left" vertical="center"/>
    </xf>
    <xf numFmtId="0" fontId="65" fillId="4" borderId="0" xfId="0" applyFont="1" applyFill="1" applyAlignment="1">
      <alignment horizontal="left" vertical="center"/>
    </xf>
    <xf numFmtId="0" fontId="48" fillId="4" borderId="0" xfId="0" applyFont="1" applyFill="1" applyAlignment="1">
      <alignment vertical="center"/>
    </xf>
    <xf numFmtId="0" fontId="49" fillId="4" borderId="21" xfId="0" applyFont="1" applyFill="1" applyBorder="1" applyAlignment="1">
      <alignment horizontal="right" vertical="center"/>
    </xf>
    <xf numFmtId="0" fontId="50" fillId="8" borderId="0" xfId="0" applyFont="1" applyFill="1" applyBorder="1" applyAlignment="1">
      <alignment horizontal="center" vertical="center"/>
    </xf>
    <xf numFmtId="0" fontId="48" fillId="4" borderId="0" xfId="0" applyFont="1" applyFill="1" applyBorder="1" applyAlignment="1">
      <alignment vertical="center"/>
    </xf>
    <xf numFmtId="0" fontId="55" fillId="4" borderId="21" xfId="0" applyFont="1" applyFill="1" applyBorder="1" applyAlignment="1">
      <alignment horizontal="left" vertical="center"/>
    </xf>
    <xf numFmtId="0" fontId="61" fillId="4" borderId="0" xfId="2" applyFont="1" applyFill="1" applyBorder="1" applyAlignment="1">
      <alignment horizontal="right" vertical="center"/>
    </xf>
    <xf numFmtId="0" fontId="48" fillId="4" borderId="0" xfId="0" applyFont="1" applyFill="1" applyAlignment="1">
      <alignment horizontal="left" vertical="center" indent="1"/>
    </xf>
    <xf numFmtId="0" fontId="49" fillId="4" borderId="21" xfId="0" applyFont="1" applyFill="1" applyBorder="1" applyAlignment="1">
      <alignment horizontal="right" vertical="center" wrapText="1"/>
    </xf>
    <xf numFmtId="0" fontId="49" fillId="4" borderId="0" xfId="0" applyFont="1" applyFill="1" applyBorder="1" applyAlignment="1">
      <alignment horizontal="right" vertical="center" wrapText="1"/>
    </xf>
    <xf numFmtId="0" fontId="48" fillId="4" borderId="20" xfId="0" applyFont="1" applyFill="1" applyBorder="1" applyAlignment="1">
      <alignment vertical="center"/>
    </xf>
    <xf numFmtId="0" fontId="56" fillId="4" borderId="21" xfId="0" applyFont="1" applyFill="1" applyBorder="1" applyAlignment="1">
      <alignment horizontal="center" vertical="center"/>
    </xf>
    <xf numFmtId="0" fontId="49" fillId="4" borderId="20" xfId="0" applyFont="1" applyFill="1" applyBorder="1" applyAlignment="1">
      <alignment vertical="center"/>
    </xf>
    <xf numFmtId="0" fontId="49" fillId="4" borderId="20" xfId="0" applyFont="1" applyFill="1" applyBorder="1" applyAlignment="1">
      <alignment horizontal="left" vertical="center"/>
    </xf>
    <xf numFmtId="0" fontId="49" fillId="4" borderId="22" xfId="0" applyFont="1" applyFill="1" applyBorder="1" applyAlignment="1">
      <alignment horizontal="left" vertical="center"/>
    </xf>
    <xf numFmtId="0" fontId="49" fillId="4" borderId="21" xfId="0" applyFont="1" applyFill="1" applyBorder="1" applyAlignment="1">
      <alignment horizontal="left" vertical="center"/>
    </xf>
    <xf numFmtId="0" fontId="49" fillId="4" borderId="21" xfId="0" applyFont="1" applyFill="1" applyBorder="1" applyAlignment="1">
      <alignment vertical="center"/>
    </xf>
    <xf numFmtId="0" fontId="48" fillId="4" borderId="0" xfId="0" applyFont="1" applyFill="1" applyBorder="1" applyAlignment="1">
      <alignment horizontal="left" vertical="center" indent="1"/>
    </xf>
    <xf numFmtId="0" fontId="48" fillId="4" borderId="20" xfId="0" applyFont="1" applyFill="1" applyBorder="1" applyAlignment="1">
      <alignment horizontal="center" vertical="center"/>
    </xf>
    <xf numFmtId="0" fontId="49" fillId="4" borderId="0" xfId="0" applyFont="1" applyFill="1" applyAlignment="1">
      <alignment horizontal="left" vertical="center"/>
    </xf>
    <xf numFmtId="0" fontId="44" fillId="0" borderId="0" xfId="0" applyFont="1" applyFill="1" applyBorder="1" applyAlignment="1">
      <alignment horizontal="left" vertical="center" wrapText="1"/>
    </xf>
  </cellXfs>
  <cellStyles count="17">
    <cellStyle name="Comma 2" xfId="3"/>
    <cellStyle name="Hyperlink" xfId="2" builtinId="8"/>
    <cellStyle name="Normal" xfId="0" builtinId="0"/>
    <cellStyle name="Normal 17" xfId="14"/>
    <cellStyle name="Normal 19 3" xfId="13"/>
    <cellStyle name="Normal 2" xfId="4"/>
    <cellStyle name="Normal 22" xfId="9"/>
    <cellStyle name="Normal 22 3" xfId="12"/>
    <cellStyle name="Normal 3" xfId="5"/>
    <cellStyle name="Normal 4" xfId="6"/>
    <cellStyle name="Normal 7" xfId="7"/>
    <cellStyle name="Normal_Investor Report - Notes" xfId="16"/>
    <cellStyle name="Normal_Investor_Report_OH_base_campos_alt" xfId="10"/>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2255839223231E-2"/>
          <c:y val="5.4219768935223428E-2"/>
          <c:w val="0.92201263316927462"/>
          <c:h val="0.75406384805193227"/>
        </c:manualLayout>
      </c:layout>
      <c:barChart>
        <c:barDir val="col"/>
        <c:grouping val="clustered"/>
        <c:varyColors val="0"/>
        <c:ser>
          <c:idx val="0"/>
          <c:order val="0"/>
          <c:tx>
            <c:strRef>
              <c:f>[1]Amortization_Profile_CB!$X$4</c:f>
              <c:strCache>
                <c:ptCount val="1"/>
                <c:pt idx="0">
                  <c:v>Outstanding</c:v>
                </c:pt>
              </c:strCache>
            </c:strRef>
          </c:tx>
          <c:invertIfNegative val="0"/>
          <c:cat>
            <c:strRef>
              <c:extLst>
                <c:ext xmlns:c15="http://schemas.microsoft.com/office/drawing/2012/chart" uri="{02D57815-91ED-43cb-92C2-25804820EDAC}">
                  <c15:fullRef>
                    <c15:sqref>[1]Amortization_Profile_CB!$V$5:$V$56</c15:sqref>
                  </c15:fullRef>
                </c:ext>
              </c:extLst>
              <c:f>[1]Amortization_Profile_CB!$V$5:$V$53</c:f>
              <c:strCache>
                <c:ptCount val="49"/>
                <c:pt idx="0">
                  <c:v>2018-09</c:v>
                </c:pt>
                <c:pt idx="1">
                  <c:v>2019-09</c:v>
                </c:pt>
                <c:pt idx="2">
                  <c:v>2020-09</c:v>
                </c:pt>
                <c:pt idx="3">
                  <c:v>2021-09</c:v>
                </c:pt>
                <c:pt idx="4">
                  <c:v>2022-09</c:v>
                </c:pt>
                <c:pt idx="5">
                  <c:v>2023-09</c:v>
                </c:pt>
                <c:pt idx="6">
                  <c:v>2024-09</c:v>
                </c:pt>
                <c:pt idx="7">
                  <c:v>2025-09</c:v>
                </c:pt>
                <c:pt idx="8">
                  <c:v>2026-09</c:v>
                </c:pt>
                <c:pt idx="9">
                  <c:v>2027-09</c:v>
                </c:pt>
                <c:pt idx="10">
                  <c:v>2028-09</c:v>
                </c:pt>
                <c:pt idx="11">
                  <c:v>2029-09</c:v>
                </c:pt>
                <c:pt idx="12">
                  <c:v>2030-09</c:v>
                </c:pt>
                <c:pt idx="13">
                  <c:v>2031-09</c:v>
                </c:pt>
                <c:pt idx="14">
                  <c:v>2032-09</c:v>
                </c:pt>
                <c:pt idx="15">
                  <c:v>2033-09</c:v>
                </c:pt>
                <c:pt idx="16">
                  <c:v>2034-09</c:v>
                </c:pt>
                <c:pt idx="17">
                  <c:v>2035-09</c:v>
                </c:pt>
                <c:pt idx="18">
                  <c:v>2036-09</c:v>
                </c:pt>
                <c:pt idx="19">
                  <c:v>2037-09</c:v>
                </c:pt>
                <c:pt idx="20">
                  <c:v>2038-09</c:v>
                </c:pt>
                <c:pt idx="21">
                  <c:v>2039-09</c:v>
                </c:pt>
                <c:pt idx="22">
                  <c:v>2040-09</c:v>
                </c:pt>
                <c:pt idx="23">
                  <c:v>2041-09</c:v>
                </c:pt>
                <c:pt idx="24">
                  <c:v>2042-09</c:v>
                </c:pt>
                <c:pt idx="25">
                  <c:v>2043-09</c:v>
                </c:pt>
                <c:pt idx="26">
                  <c:v>2044-09</c:v>
                </c:pt>
                <c:pt idx="27">
                  <c:v>2045-09</c:v>
                </c:pt>
                <c:pt idx="28">
                  <c:v>2046-09</c:v>
                </c:pt>
                <c:pt idx="29">
                  <c:v>2047-09</c:v>
                </c:pt>
                <c:pt idx="30">
                  <c:v>2048-09</c:v>
                </c:pt>
                <c:pt idx="31">
                  <c:v>2049-09</c:v>
                </c:pt>
                <c:pt idx="32">
                  <c:v>2050-09</c:v>
                </c:pt>
                <c:pt idx="33">
                  <c:v>2051-09</c:v>
                </c:pt>
                <c:pt idx="34">
                  <c:v>2052-09</c:v>
                </c:pt>
                <c:pt idx="35">
                  <c:v>2053-09</c:v>
                </c:pt>
                <c:pt idx="36">
                  <c:v>2054-09</c:v>
                </c:pt>
                <c:pt idx="37">
                  <c:v>2055-09</c:v>
                </c:pt>
                <c:pt idx="38">
                  <c:v>2056-09</c:v>
                </c:pt>
                <c:pt idx="39">
                  <c:v>2057-09</c:v>
                </c:pt>
                <c:pt idx="40">
                  <c:v>2058-09</c:v>
                </c:pt>
                <c:pt idx="41">
                  <c:v>2059-09</c:v>
                </c:pt>
                <c:pt idx="42">
                  <c:v>2060-09</c:v>
                </c:pt>
                <c:pt idx="43">
                  <c:v>2061-09</c:v>
                </c:pt>
                <c:pt idx="44">
                  <c:v>2062-09</c:v>
                </c:pt>
                <c:pt idx="45">
                  <c:v>2063-09</c:v>
                </c:pt>
                <c:pt idx="46">
                  <c:v>2064-09</c:v>
                </c:pt>
                <c:pt idx="47">
                  <c:v>2065-09</c:v>
                </c:pt>
              </c:strCache>
            </c:strRef>
          </c:cat>
          <c:val>
            <c:numRef>
              <c:extLst>
                <c:ext xmlns:c15="http://schemas.microsoft.com/office/drawing/2012/chart" uri="{02D57815-91ED-43cb-92C2-25804820EDAC}">
                  <c15:fullRef>
                    <c15:sqref>[1]Amortization_Profile_CB!$X$5:$X$57</c15:sqref>
                  </c15:fullRef>
                </c:ext>
              </c:extLst>
              <c:f>[1]Amortization_Profile_CB!$X$5:$X$53</c:f>
              <c:numCache>
                <c:formatCode>General</c:formatCode>
                <c:ptCount val="49"/>
                <c:pt idx="0">
                  <c:v>7729965157.5801535</c:v>
                </c:pt>
                <c:pt idx="1">
                  <c:v>7318367336.4589548</c:v>
                </c:pt>
                <c:pt idx="2">
                  <c:v>6920884634.7107267</c:v>
                </c:pt>
                <c:pt idx="3">
                  <c:v>6541646871.3028364</c:v>
                </c:pt>
                <c:pt idx="4">
                  <c:v>6176223527.6914473</c:v>
                </c:pt>
                <c:pt idx="5">
                  <c:v>5828836014.8023882</c:v>
                </c:pt>
                <c:pt idx="6">
                  <c:v>5506331017.008729</c:v>
                </c:pt>
                <c:pt idx="7">
                  <c:v>5195643566.2146082</c:v>
                </c:pt>
                <c:pt idx="8">
                  <c:v>4891320638.5705853</c:v>
                </c:pt>
                <c:pt idx="9">
                  <c:v>4586927059.3241673</c:v>
                </c:pt>
                <c:pt idx="10">
                  <c:v>4302690743.1675129</c:v>
                </c:pt>
                <c:pt idx="11">
                  <c:v>4032753260.9997768</c:v>
                </c:pt>
                <c:pt idx="12">
                  <c:v>3767389333.2186747</c:v>
                </c:pt>
                <c:pt idx="13">
                  <c:v>3516732779.1453795</c:v>
                </c:pt>
                <c:pt idx="14">
                  <c:v>3281094459.0340161</c:v>
                </c:pt>
                <c:pt idx="15">
                  <c:v>3067423983.8807454</c:v>
                </c:pt>
                <c:pt idx="16">
                  <c:v>2864254600.8208208</c:v>
                </c:pt>
                <c:pt idx="17">
                  <c:v>2649087947.5821924</c:v>
                </c:pt>
                <c:pt idx="18">
                  <c:v>2445665190.3436255</c:v>
                </c:pt>
                <c:pt idx="19">
                  <c:v>2256721233.5688982</c:v>
                </c:pt>
                <c:pt idx="20">
                  <c:v>2068325903.6332941</c:v>
                </c:pt>
                <c:pt idx="21">
                  <c:v>1889579624.3881497</c:v>
                </c:pt>
                <c:pt idx="22">
                  <c:v>1709944811.777684</c:v>
                </c:pt>
                <c:pt idx="23">
                  <c:v>1540839080.3321023</c:v>
                </c:pt>
                <c:pt idx="24">
                  <c:v>1374479797.8362794</c:v>
                </c:pt>
                <c:pt idx="25">
                  <c:v>1218092737.5337002</c:v>
                </c:pt>
                <c:pt idx="26">
                  <c:v>1071350279.9514709</c:v>
                </c:pt>
                <c:pt idx="27">
                  <c:v>917896972.01907909</c:v>
                </c:pt>
                <c:pt idx="28">
                  <c:v>788570545.01224482</c:v>
                </c:pt>
                <c:pt idx="29">
                  <c:v>672919230.70606124</c:v>
                </c:pt>
                <c:pt idx="30">
                  <c:v>564703225.99322867</c:v>
                </c:pt>
                <c:pt idx="31">
                  <c:v>470554411.30292398</c:v>
                </c:pt>
                <c:pt idx="32">
                  <c:v>350874068.6557622</c:v>
                </c:pt>
                <c:pt idx="33">
                  <c:v>253948568.69805112</c:v>
                </c:pt>
                <c:pt idx="34">
                  <c:v>182110032.21261752</c:v>
                </c:pt>
                <c:pt idx="35">
                  <c:v>138778901.79597074</c:v>
                </c:pt>
                <c:pt idx="36">
                  <c:v>104727469.0863366</c:v>
                </c:pt>
                <c:pt idx="37">
                  <c:v>53610035.174788103</c:v>
                </c:pt>
                <c:pt idx="38">
                  <c:v>29062105.894107334</c:v>
                </c:pt>
                <c:pt idx="39">
                  <c:v>20596533.848867197</c:v>
                </c:pt>
                <c:pt idx="40">
                  <c:v>11604953.819329126</c:v>
                </c:pt>
                <c:pt idx="41">
                  <c:v>1026154.3426566636</c:v>
                </c:pt>
                <c:pt idx="42">
                  <c:v>359351.42683288344</c:v>
                </c:pt>
                <c:pt idx="43">
                  <c:v>56773.602165659075</c:v>
                </c:pt>
                <c:pt idx="44">
                  <c:v>37528.998095197356</c:v>
                </c:pt>
                <c:pt idx="45">
                  <c:v>21765.155429870298</c:v>
                </c:pt>
                <c:pt idx="46">
                  <c:v>10081.167128801917</c:v>
                </c:pt>
                <c:pt idx="47">
                  <c:v>4093.5401684661392</c:v>
                </c:pt>
                <c:pt idx="48">
                  <c:v>#N/A</c:v>
                </c:pt>
              </c:numCache>
            </c:numRef>
          </c:val>
        </c:ser>
        <c:dLbls>
          <c:showLegendKey val="0"/>
          <c:showVal val="0"/>
          <c:showCatName val="0"/>
          <c:showSerName val="0"/>
          <c:showPercent val="0"/>
          <c:showBubbleSize val="0"/>
        </c:dLbls>
        <c:gapWidth val="150"/>
        <c:axId val="268797432"/>
        <c:axId val="268795864"/>
      </c:barChart>
      <c:catAx>
        <c:axId val="268797432"/>
        <c:scaling>
          <c:orientation val="minMax"/>
        </c:scaling>
        <c:delete val="0"/>
        <c:axPos val="b"/>
        <c:numFmt formatCode="General" sourceLinked="0"/>
        <c:majorTickMark val="none"/>
        <c:minorTickMark val="none"/>
        <c:tickLblPos val="nextTo"/>
        <c:crossAx val="268795864"/>
        <c:crosses val="autoZero"/>
        <c:auto val="1"/>
        <c:lblAlgn val="ctr"/>
        <c:lblOffset val="100"/>
        <c:tickLblSkip val="1"/>
        <c:noMultiLvlLbl val="0"/>
      </c:catAx>
      <c:valAx>
        <c:axId val="268795864"/>
        <c:scaling>
          <c:orientation val="minMax"/>
          <c:max val="10000000000"/>
          <c:min val="0"/>
        </c:scaling>
        <c:delete val="0"/>
        <c:axPos val="l"/>
        <c:majorGridlines/>
        <c:numFmt formatCode="#,##0" sourceLinked="0"/>
        <c:majorTickMark val="none"/>
        <c:minorTickMark val="none"/>
        <c:tickLblPos val="nextTo"/>
        <c:crossAx val="268797432"/>
        <c:crosses val="autoZero"/>
        <c:crossBetween val="between"/>
        <c:majorUnit val="2000000000"/>
        <c:dispUnits>
          <c:builtInUnit val="millions"/>
          <c:dispUnitsLbl>
            <c:layout>
              <c:manualLayout>
                <c:xMode val="edge"/>
                <c:yMode val="edge"/>
                <c:x val="9.712849040652814E-4"/>
                <c:y val="0.39046645485103837"/>
              </c:manualLayout>
            </c:layout>
            <c:tx>
              <c:rich>
                <a:bodyPr/>
                <a:lstStyle/>
                <a:p>
                  <a:pPr>
                    <a:defRPr/>
                  </a:pPr>
                  <a:r>
                    <a:rPr lang="en-US"/>
                    <a:t>EUR Millions</a:t>
                  </a:r>
                </a:p>
              </c:rich>
            </c:tx>
          </c:dispUnitsLbl>
        </c:dispUnits>
      </c:valAx>
    </c:plotArea>
    <c:plotVisOnly val="1"/>
    <c:dispBlanksAs val="gap"/>
    <c:showDLblsOverMax val="0"/>
  </c:chart>
  <c:spPr>
    <a:ln>
      <a:noFill/>
    </a:ln>
  </c:spPr>
  <c:txPr>
    <a:bodyPr/>
    <a:lstStyle/>
    <a:p>
      <a:pPr>
        <a:defRPr sz="800" baseline="0">
          <a:solidFill>
            <a:schemeClr val="tx2"/>
          </a:solidFill>
          <a:latin typeface="Verdana" panose="020B060403050404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29027</xdr:colOff>
      <xdr:row>151</xdr:row>
      <xdr:rowOff>72571</xdr:rowOff>
    </xdr:from>
    <xdr:to>
      <xdr:col>7</xdr:col>
      <xdr:colOff>533853</xdr:colOff>
      <xdr:row>170</xdr:row>
      <xdr:rowOff>163286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Report_2018-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2018"/>
      <sheetName val="Notes"/>
      <sheetName val="Hipotecarios"/>
      <sheetName val="Amortization_Profile_CB"/>
    </sheetNames>
    <sheetDataSet>
      <sheetData sheetId="0" refreshError="1"/>
      <sheetData sheetId="1" refreshError="1"/>
      <sheetData sheetId="2" refreshError="1"/>
      <sheetData sheetId="3">
        <row r="4">
          <cell r="X4" t="str">
            <v>Outstanding</v>
          </cell>
        </row>
        <row r="5">
          <cell r="V5" t="str">
            <v>2018-09</v>
          </cell>
          <cell r="X5">
            <v>7729965157.5801535</v>
          </cell>
        </row>
        <row r="6">
          <cell r="V6" t="str">
            <v>2019-09</v>
          </cell>
          <cell r="X6">
            <v>7318367336.4589548</v>
          </cell>
        </row>
        <row r="7">
          <cell r="V7" t="str">
            <v>2020-09</v>
          </cell>
          <cell r="X7">
            <v>6920884634.7107267</v>
          </cell>
        </row>
        <row r="8">
          <cell r="V8" t="str">
            <v>2021-09</v>
          </cell>
          <cell r="X8">
            <v>6541646871.3028364</v>
          </cell>
        </row>
        <row r="9">
          <cell r="V9" t="str">
            <v>2022-09</v>
          </cell>
          <cell r="X9">
            <v>6176223527.6914473</v>
          </cell>
        </row>
        <row r="10">
          <cell r="V10" t="str">
            <v>2023-09</v>
          </cell>
          <cell r="X10">
            <v>5828836014.8023882</v>
          </cell>
        </row>
        <row r="11">
          <cell r="V11" t="str">
            <v>2024-09</v>
          </cell>
          <cell r="X11">
            <v>5506331017.008729</v>
          </cell>
        </row>
        <row r="12">
          <cell r="V12" t="str">
            <v>2025-09</v>
          </cell>
          <cell r="X12">
            <v>5195643566.2146082</v>
          </cell>
        </row>
        <row r="13">
          <cell r="V13" t="str">
            <v>2026-09</v>
          </cell>
          <cell r="X13">
            <v>4891320638.5705853</v>
          </cell>
        </row>
        <row r="14">
          <cell r="V14" t="str">
            <v>2027-09</v>
          </cell>
          <cell r="X14">
            <v>4586927059.3241673</v>
          </cell>
        </row>
        <row r="15">
          <cell r="V15" t="str">
            <v>2028-09</v>
          </cell>
          <cell r="X15">
            <v>4302690743.1675129</v>
          </cell>
        </row>
        <row r="16">
          <cell r="V16" t="str">
            <v>2029-09</v>
          </cell>
          <cell r="X16">
            <v>4032753260.9997768</v>
          </cell>
        </row>
        <row r="17">
          <cell r="V17" t="str">
            <v>2030-09</v>
          </cell>
          <cell r="X17">
            <v>3767389333.2186747</v>
          </cell>
        </row>
        <row r="18">
          <cell r="V18" t="str">
            <v>2031-09</v>
          </cell>
          <cell r="X18">
            <v>3516732779.1453795</v>
          </cell>
        </row>
        <row r="19">
          <cell r="V19" t="str">
            <v>2032-09</v>
          </cell>
          <cell r="X19">
            <v>3281094459.0340161</v>
          </cell>
        </row>
        <row r="20">
          <cell r="V20" t="str">
            <v>2033-09</v>
          </cell>
          <cell r="X20">
            <v>3067423983.8807454</v>
          </cell>
        </row>
        <row r="21">
          <cell r="V21" t="str">
            <v>2034-09</v>
          </cell>
          <cell r="X21">
            <v>2864254600.8208208</v>
          </cell>
        </row>
        <row r="22">
          <cell r="V22" t="str">
            <v>2035-09</v>
          </cell>
          <cell r="X22">
            <v>2649087947.5821924</v>
          </cell>
        </row>
        <row r="23">
          <cell r="V23" t="str">
            <v>2036-09</v>
          </cell>
          <cell r="X23">
            <v>2445665190.3436255</v>
          </cell>
        </row>
        <row r="24">
          <cell r="V24" t="str">
            <v>2037-09</v>
          </cell>
          <cell r="X24">
            <v>2256721233.5688982</v>
          </cell>
        </row>
        <row r="25">
          <cell r="V25" t="str">
            <v>2038-09</v>
          </cell>
          <cell r="X25">
            <v>2068325903.6332941</v>
          </cell>
        </row>
        <row r="26">
          <cell r="V26" t="str">
            <v>2039-09</v>
          </cell>
          <cell r="X26">
            <v>1889579624.3881497</v>
          </cell>
        </row>
        <row r="27">
          <cell r="V27" t="str">
            <v>2040-09</v>
          </cell>
          <cell r="X27">
            <v>1709944811.777684</v>
          </cell>
        </row>
        <row r="28">
          <cell r="V28" t="str">
            <v>2041-09</v>
          </cell>
          <cell r="X28">
            <v>1540839080.3321023</v>
          </cell>
        </row>
        <row r="29">
          <cell r="V29" t="str">
            <v>2042-09</v>
          </cell>
          <cell r="X29">
            <v>1374479797.8362794</v>
          </cell>
        </row>
        <row r="30">
          <cell r="V30" t="str">
            <v>2043-09</v>
          </cell>
          <cell r="X30">
            <v>1218092737.5337002</v>
          </cell>
        </row>
        <row r="31">
          <cell r="V31" t="str">
            <v>2044-09</v>
          </cell>
          <cell r="X31">
            <v>1071350279.9514709</v>
          </cell>
        </row>
        <row r="32">
          <cell r="V32" t="str">
            <v>2045-09</v>
          </cell>
          <cell r="X32">
            <v>917896972.01907909</v>
          </cell>
        </row>
        <row r="33">
          <cell r="V33" t="str">
            <v>2046-09</v>
          </cell>
          <cell r="X33">
            <v>788570545.01224482</v>
          </cell>
        </row>
        <row r="34">
          <cell r="V34" t="str">
            <v>2047-09</v>
          </cell>
          <cell r="X34">
            <v>672919230.70606124</v>
          </cell>
        </row>
        <row r="35">
          <cell r="V35" t="str">
            <v>2048-09</v>
          </cell>
          <cell r="X35">
            <v>564703225.99322867</v>
          </cell>
        </row>
        <row r="36">
          <cell r="V36" t="str">
            <v>2049-09</v>
          </cell>
          <cell r="X36">
            <v>470554411.30292398</v>
          </cell>
        </row>
        <row r="37">
          <cell r="V37" t="str">
            <v>2050-09</v>
          </cell>
          <cell r="X37">
            <v>350874068.6557622</v>
          </cell>
        </row>
        <row r="38">
          <cell r="V38" t="str">
            <v>2051-09</v>
          </cell>
          <cell r="X38">
            <v>253948568.69805112</v>
          </cell>
        </row>
        <row r="39">
          <cell r="V39" t="str">
            <v>2052-09</v>
          </cell>
          <cell r="X39">
            <v>182110032.21261752</v>
          </cell>
        </row>
        <row r="40">
          <cell r="V40" t="str">
            <v>2053-09</v>
          </cell>
          <cell r="X40">
            <v>138778901.79597074</v>
          </cell>
        </row>
        <row r="41">
          <cell r="V41" t="str">
            <v>2054-09</v>
          </cell>
          <cell r="X41">
            <v>104727469.0863366</v>
          </cell>
        </row>
        <row r="42">
          <cell r="V42" t="str">
            <v>2055-09</v>
          </cell>
          <cell r="X42">
            <v>53610035.174788103</v>
          </cell>
        </row>
        <row r="43">
          <cell r="V43" t="str">
            <v>2056-09</v>
          </cell>
          <cell r="X43">
            <v>29062105.894107334</v>
          </cell>
        </row>
        <row r="44">
          <cell r="V44" t="str">
            <v>2057-09</v>
          </cell>
          <cell r="X44">
            <v>20596533.848867197</v>
          </cell>
        </row>
        <row r="45">
          <cell r="V45" t="str">
            <v>2058-09</v>
          </cell>
          <cell r="X45">
            <v>11604953.819329126</v>
          </cell>
        </row>
        <row r="46">
          <cell r="V46" t="str">
            <v>2059-09</v>
          </cell>
          <cell r="X46">
            <v>1026154.3426566636</v>
          </cell>
        </row>
        <row r="47">
          <cell r="V47" t="str">
            <v>2060-09</v>
          </cell>
          <cell r="X47">
            <v>359351.42683288344</v>
          </cell>
        </row>
        <row r="48">
          <cell r="V48" t="str">
            <v>2061-09</v>
          </cell>
          <cell r="X48">
            <v>56773.602165659075</v>
          </cell>
        </row>
        <row r="49">
          <cell r="V49" t="str">
            <v>2062-09</v>
          </cell>
          <cell r="X49">
            <v>37528.998095197356</v>
          </cell>
        </row>
        <row r="50">
          <cell r="V50" t="str">
            <v>2063-09</v>
          </cell>
          <cell r="X50">
            <v>21765.155429870298</v>
          </cell>
        </row>
        <row r="51">
          <cell r="V51" t="str">
            <v>2064-09</v>
          </cell>
          <cell r="X51">
            <v>10081.167128801917</v>
          </cell>
        </row>
        <row r="52">
          <cell r="V52" t="str">
            <v>2065-09</v>
          </cell>
          <cell r="X52">
            <v>4093.5401684661392</v>
          </cell>
        </row>
        <row r="53">
          <cell r="X53" t="e">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mailto:alda.pereira@cgd.pt" TargetMode="External"/><Relationship Id="rId4" Type="http://schemas.openxmlformats.org/officeDocument/2006/relationships/hyperlink" Target="https://www.cgd.pt/English/Investor-Relations/Debt-Issuances/Prospectus/Pages/CGD-Covered-Bonds.aspx"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R40"/>
  <sheetViews>
    <sheetView topLeftCell="A13"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0" t="s">
        <v>1782</v>
      </c>
      <c r="F6" s="320"/>
      <c r="G6" s="320"/>
      <c r="H6" s="7"/>
      <c r="I6" s="7"/>
      <c r="J6" s="8"/>
    </row>
    <row r="7" spans="2:10" ht="26.25" x14ac:dyDescent="0.25">
      <c r="B7" s="6"/>
      <c r="C7" s="7"/>
      <c r="D7" s="7"/>
      <c r="E7" s="7"/>
      <c r="F7" s="12" t="s">
        <v>633</v>
      </c>
      <c r="G7" s="7"/>
      <c r="H7" s="7"/>
      <c r="I7" s="7"/>
      <c r="J7" s="8"/>
    </row>
    <row r="8" spans="2:10" ht="26.25" x14ac:dyDescent="0.25">
      <c r="B8" s="6"/>
      <c r="C8" s="7"/>
      <c r="D8" s="7"/>
      <c r="E8" s="7"/>
      <c r="F8" s="12" t="s">
        <v>1783</v>
      </c>
      <c r="G8" s="7"/>
      <c r="H8" s="7"/>
      <c r="I8" s="7"/>
      <c r="J8" s="8"/>
    </row>
    <row r="9" spans="2:10" ht="21" x14ac:dyDescent="0.25">
      <c r="B9" s="6"/>
      <c r="C9" s="7"/>
      <c r="D9" s="7"/>
      <c r="E9" s="7"/>
      <c r="F9" s="13" t="s">
        <v>1785</v>
      </c>
      <c r="G9" s="7"/>
      <c r="H9" s="7"/>
      <c r="I9" s="7"/>
      <c r="J9" s="8"/>
    </row>
    <row r="10" spans="2:10" ht="21" x14ac:dyDescent="0.25">
      <c r="B10" s="6"/>
      <c r="C10" s="7"/>
      <c r="D10" s="7"/>
      <c r="E10" s="7"/>
      <c r="F10" s="13" t="s">
        <v>1784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23" t="s">
        <v>15</v>
      </c>
      <c r="E24" s="324" t="s">
        <v>16</v>
      </c>
      <c r="F24" s="324"/>
      <c r="G24" s="324"/>
      <c r="H24" s="324"/>
      <c r="I24" s="7"/>
      <c r="J24" s="8"/>
    </row>
    <row r="25" spans="2:10" x14ac:dyDescent="0.25">
      <c r="B25" s="6"/>
      <c r="C25" s="7"/>
      <c r="D25" s="7"/>
      <c r="E25" s="16"/>
      <c r="F25" s="16"/>
      <c r="G25" s="16"/>
      <c r="H25" s="7"/>
      <c r="I25" s="7"/>
      <c r="J25" s="8"/>
    </row>
    <row r="26" spans="2:10" x14ac:dyDescent="0.25">
      <c r="B26" s="6"/>
      <c r="C26" s="7"/>
      <c r="D26" s="323" t="s">
        <v>17</v>
      </c>
      <c r="E26" s="324"/>
      <c r="F26" s="324"/>
      <c r="G26" s="324"/>
      <c r="H26" s="324"/>
      <c r="I26" s="7"/>
      <c r="J26" s="8"/>
    </row>
    <row r="27" spans="2:10" x14ac:dyDescent="0.25">
      <c r="B27" s="6"/>
      <c r="C27" s="7"/>
      <c r="D27" s="17"/>
      <c r="E27" s="17"/>
      <c r="F27" s="17"/>
      <c r="G27" s="17"/>
      <c r="H27" s="17"/>
      <c r="I27" s="7"/>
      <c r="J27" s="8"/>
    </row>
    <row r="28" spans="2:10" x14ac:dyDescent="0.25">
      <c r="B28" s="6"/>
      <c r="C28" s="7"/>
      <c r="D28" s="323" t="s">
        <v>18</v>
      </c>
      <c r="E28" s="324" t="s">
        <v>16</v>
      </c>
      <c r="F28" s="324"/>
      <c r="G28" s="324"/>
      <c r="H28" s="324"/>
      <c r="I28" s="7"/>
      <c r="J28" s="8"/>
    </row>
    <row r="29" spans="2:10" x14ac:dyDescent="0.25">
      <c r="B29" s="6"/>
      <c r="C29" s="7"/>
      <c r="D29" s="17"/>
      <c r="E29" s="17"/>
      <c r="F29" s="17"/>
      <c r="G29" s="17"/>
      <c r="H29" s="17"/>
      <c r="I29" s="7"/>
      <c r="J29" s="8"/>
    </row>
    <row r="30" spans="2:10" x14ac:dyDescent="0.25">
      <c r="B30" s="6"/>
      <c r="C30" s="7"/>
      <c r="D30" s="323" t="s">
        <v>19</v>
      </c>
      <c r="E30" s="324" t="s">
        <v>16</v>
      </c>
      <c r="F30" s="324"/>
      <c r="G30" s="324"/>
      <c r="H30" s="324"/>
      <c r="I30" s="7"/>
      <c r="J30" s="8"/>
    </row>
    <row r="31" spans="2:10" x14ac:dyDescent="0.25">
      <c r="B31" s="6"/>
      <c r="C31" s="7"/>
      <c r="D31" s="17"/>
      <c r="E31" s="17"/>
      <c r="F31" s="17"/>
      <c r="G31" s="17"/>
      <c r="H31" s="17"/>
      <c r="I31" s="7"/>
      <c r="J31" s="8"/>
    </row>
    <row r="32" spans="2:10" x14ac:dyDescent="0.25">
      <c r="B32" s="6"/>
      <c r="C32" s="7"/>
      <c r="D32" s="323" t="s">
        <v>20</v>
      </c>
      <c r="E32" s="324" t="s">
        <v>16</v>
      </c>
      <c r="F32" s="324"/>
      <c r="G32" s="324"/>
      <c r="H32" s="324"/>
      <c r="I32" s="7"/>
      <c r="J32" s="8"/>
    </row>
    <row r="33" spans="2:10" x14ac:dyDescent="0.25">
      <c r="B33" s="6"/>
      <c r="C33" s="7"/>
      <c r="D33" s="16"/>
      <c r="E33" s="16"/>
      <c r="F33" s="16"/>
      <c r="G33" s="16"/>
      <c r="H33" s="16"/>
      <c r="I33" s="7"/>
      <c r="J33" s="8"/>
    </row>
    <row r="34" spans="2:10" x14ac:dyDescent="0.25">
      <c r="B34" s="6"/>
      <c r="C34" s="7"/>
      <c r="D34" s="323" t="s">
        <v>21</v>
      </c>
      <c r="E34" s="324" t="s">
        <v>16</v>
      </c>
      <c r="F34" s="324"/>
      <c r="G34" s="324"/>
      <c r="H34" s="324"/>
      <c r="I34" s="7"/>
      <c r="J34" s="8"/>
    </row>
    <row r="35" spans="2:10" x14ac:dyDescent="0.25">
      <c r="B35" s="6"/>
      <c r="C35" s="7"/>
      <c r="D35" s="7"/>
      <c r="E35" s="7"/>
      <c r="F35" s="7"/>
      <c r="G35" s="7"/>
      <c r="H35" s="7"/>
      <c r="I35" s="7"/>
      <c r="J35" s="8"/>
    </row>
    <row r="36" spans="2:10" x14ac:dyDescent="0.25">
      <c r="B36" s="6"/>
      <c r="C36" s="7"/>
      <c r="D36" s="321" t="s">
        <v>22</v>
      </c>
      <c r="E36" s="322"/>
      <c r="F36" s="322"/>
      <c r="G36" s="322"/>
      <c r="H36" s="322"/>
      <c r="I36" s="7"/>
      <c r="J36" s="8"/>
    </row>
    <row r="37" spans="2:10" x14ac:dyDescent="0.25">
      <c r="B37" s="6"/>
      <c r="C37" s="7"/>
      <c r="D37" s="7"/>
      <c r="E37" s="7"/>
      <c r="F37" s="15"/>
      <c r="G37" s="7"/>
      <c r="H37" s="7"/>
      <c r="I37" s="7"/>
      <c r="J37" s="8"/>
    </row>
    <row r="38" spans="2:10" x14ac:dyDescent="0.25">
      <c r="B38" s="6"/>
      <c r="C38" s="7"/>
      <c r="D38" s="321" t="s">
        <v>1737</v>
      </c>
      <c r="E38" s="322"/>
      <c r="F38" s="322"/>
      <c r="G38" s="322"/>
      <c r="H38" s="322"/>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25" t="s">
        <v>45</v>
      </c>
      <c r="B1" s="326"/>
      <c r="C1" s="32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413"/>
  <sheetViews>
    <sheetView topLeftCell="A82" zoomScale="86" zoomScaleNormal="86" workbookViewId="0">
      <selection activeCell="C99" sqref="C99"/>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2" t="s">
        <v>1738</v>
      </c>
      <c r="B1" s="192"/>
      <c r="C1" s="64"/>
      <c r="D1" s="64"/>
      <c r="E1" s="64"/>
      <c r="F1" s="201" t="s">
        <v>1767</v>
      </c>
      <c r="H1" s="64"/>
      <c r="I1" s="19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83</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51" t="s">
        <v>633</v>
      </c>
      <c r="E14" s="72"/>
      <c r="F14" s="72"/>
      <c r="H14" s="64"/>
      <c r="L14" s="64"/>
      <c r="M14" s="64"/>
    </row>
    <row r="15" spans="1:13" x14ac:dyDescent="0.25">
      <c r="A15" s="66" t="s">
        <v>95</v>
      </c>
      <c r="B15" s="80" t="s">
        <v>96</v>
      </c>
      <c r="C15" s="151" t="s">
        <v>1783</v>
      </c>
      <c r="E15" s="72"/>
      <c r="F15" s="72"/>
      <c r="H15" s="64"/>
      <c r="L15" s="64"/>
      <c r="M15" s="64"/>
    </row>
    <row r="16" spans="1:13" ht="15" customHeight="1" x14ac:dyDescent="0.25">
      <c r="A16" s="66" t="s">
        <v>97</v>
      </c>
      <c r="B16" s="80" t="s">
        <v>98</v>
      </c>
      <c r="C16" s="205" t="s">
        <v>1786</v>
      </c>
      <c r="E16" s="72"/>
      <c r="F16" s="72"/>
      <c r="H16" s="64"/>
      <c r="L16" s="64"/>
      <c r="M16" s="64"/>
    </row>
    <row r="17" spans="1:13" x14ac:dyDescent="0.25">
      <c r="A17" s="66" t="s">
        <v>99</v>
      </c>
      <c r="B17" s="80" t="s">
        <v>100</v>
      </c>
      <c r="C17" s="206" t="str">
        <f>RIGHT(Introduction!$F$10,8)</f>
        <v>30/09/18</v>
      </c>
      <c r="E17" s="72"/>
      <c r="F17" s="72"/>
      <c r="H17" s="64"/>
      <c r="L17" s="64"/>
      <c r="M17" s="64"/>
    </row>
    <row r="18" spans="1:13" outlineLevel="1" x14ac:dyDescent="0.25">
      <c r="A18" s="66" t="s">
        <v>101</v>
      </c>
      <c r="B18" s="81" t="s">
        <v>102</v>
      </c>
      <c r="C18" s="207" t="s">
        <v>1787</v>
      </c>
      <c r="E18" s="72"/>
      <c r="F18" s="72"/>
      <c r="H18" s="64"/>
      <c r="L18" s="64"/>
      <c r="M18" s="64"/>
    </row>
    <row r="19" spans="1:13" outlineLevel="1" x14ac:dyDescent="0.25">
      <c r="A19" s="66" t="s">
        <v>103</v>
      </c>
      <c r="B19" s="81" t="s">
        <v>104</v>
      </c>
      <c r="C19" s="66" t="str">
        <f>Introduction!$F$10</f>
        <v>Cut-off Date: 30/09/18</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51" t="s">
        <v>1788</v>
      </c>
      <c r="D27" s="83"/>
      <c r="E27" s="83"/>
      <c r="F27" s="83"/>
      <c r="H27" s="64"/>
      <c r="L27" s="64"/>
      <c r="M27" s="64"/>
    </row>
    <row r="28" spans="1:13" x14ac:dyDescent="0.25">
      <c r="A28" s="66" t="s">
        <v>113</v>
      </c>
      <c r="B28" s="82" t="s">
        <v>114</v>
      </c>
      <c r="C28" s="151" t="s">
        <v>1788</v>
      </c>
      <c r="D28" s="83"/>
      <c r="E28" s="83"/>
      <c r="F28" s="83"/>
      <c r="H28" s="64"/>
      <c r="L28" s="64"/>
      <c r="M28" s="64"/>
    </row>
    <row r="29" spans="1:13" x14ac:dyDescent="0.25">
      <c r="A29" s="66" t="s">
        <v>115</v>
      </c>
      <c r="B29" s="82" t="s">
        <v>116</v>
      </c>
      <c r="C29" s="207" t="s">
        <v>1789</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209">
        <f>C58</f>
        <v>7851.9279075801496</v>
      </c>
      <c r="F38" s="83"/>
      <c r="H38" s="64"/>
      <c r="L38" s="64"/>
      <c r="M38" s="64"/>
    </row>
    <row r="39" spans="1:13" x14ac:dyDescent="0.25">
      <c r="A39" s="66" t="s">
        <v>125</v>
      </c>
      <c r="B39" s="83" t="s">
        <v>126</v>
      </c>
      <c r="C39" s="209">
        <f>C100</f>
        <v>4520</v>
      </c>
      <c r="F39" s="83"/>
      <c r="H39" s="64"/>
      <c r="L39" s="64"/>
      <c r="M39" s="64"/>
    </row>
    <row r="40" spans="1:13" outlineLevel="1" x14ac:dyDescent="0.25">
      <c r="A40" s="66" t="s">
        <v>127</v>
      </c>
      <c r="B40" s="89" t="s">
        <v>128</v>
      </c>
      <c r="C40" s="209">
        <v>7240.1675321900002</v>
      </c>
      <c r="F40" s="83"/>
      <c r="H40" s="64"/>
      <c r="L40" s="64"/>
      <c r="M40" s="64"/>
    </row>
    <row r="41" spans="1:13" outlineLevel="1" x14ac:dyDescent="0.25">
      <c r="A41" s="66" t="s">
        <v>130</v>
      </c>
      <c r="B41" s="89" t="s">
        <v>131</v>
      </c>
      <c r="C41" s="209">
        <v>4593.1317570000001</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65">
        <v>5.2600000000000001E-2</v>
      </c>
      <c r="D45" s="103">
        <f>IF(OR(C38="[For completion]",C39="[For completion]"),"Please complete G.3.1.1 and G.3.1.2",(C38/C39-1))</f>
        <v>0.73715219194251103</v>
      </c>
      <c r="E45" s="103"/>
      <c r="F45" s="165">
        <v>0.28000000000000003</v>
      </c>
      <c r="G45" s="66" t="s">
        <v>1790</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5">
        <v>7729.9651575801499</v>
      </c>
      <c r="E53" s="91"/>
      <c r="F53" s="92">
        <f>IF($C$58=0,"",IF(C53="[for completion]","",C53/$C$58))</f>
        <v>0.98446715871114165</v>
      </c>
      <c r="G53" s="92"/>
      <c r="H53" s="64"/>
      <c r="L53" s="64"/>
      <c r="M53" s="64"/>
    </row>
    <row r="54" spans="1:13" x14ac:dyDescent="0.25">
      <c r="A54" s="66" t="s">
        <v>151</v>
      </c>
      <c r="B54" s="83" t="s">
        <v>152</v>
      </c>
      <c r="C54" s="195">
        <v>0</v>
      </c>
      <c r="E54" s="91"/>
      <c r="F54" s="92">
        <f>IF($C$58=0,"",IF(C54="[for completion]","",C54/$C$58))</f>
        <v>0</v>
      </c>
      <c r="G54" s="92"/>
      <c r="H54" s="64"/>
      <c r="L54" s="64"/>
      <c r="M54" s="64"/>
    </row>
    <row r="55" spans="1:13" x14ac:dyDescent="0.25">
      <c r="A55" s="66" t="s">
        <v>153</v>
      </c>
      <c r="B55" s="83" t="s">
        <v>154</v>
      </c>
      <c r="C55" s="195">
        <v>0</v>
      </c>
      <c r="E55" s="91"/>
      <c r="F55" s="165">
        <f t="shared" ref="F55:F56" si="0">IF($C$58=0,"",IF(C55="[for completion]","",C55/$C$58))</f>
        <v>0</v>
      </c>
      <c r="G55" s="92"/>
      <c r="H55" s="64"/>
      <c r="L55" s="64"/>
      <c r="M55" s="64"/>
    </row>
    <row r="56" spans="1:13" x14ac:dyDescent="0.25">
      <c r="A56" s="66" t="s">
        <v>155</v>
      </c>
      <c r="B56" s="83" t="s">
        <v>156</v>
      </c>
      <c r="C56" s="195">
        <v>121.96275</v>
      </c>
      <c r="E56" s="91"/>
      <c r="F56" s="165">
        <f t="shared" si="0"/>
        <v>1.5532841288858337E-2</v>
      </c>
      <c r="G56" s="92"/>
      <c r="H56" s="64"/>
      <c r="L56" s="64"/>
      <c r="M56" s="64"/>
    </row>
    <row r="57" spans="1:13" x14ac:dyDescent="0.25">
      <c r="A57" s="66" t="s">
        <v>157</v>
      </c>
      <c r="B57" s="66" t="s">
        <v>158</v>
      </c>
      <c r="C57" s="195">
        <v>0</v>
      </c>
      <c r="E57" s="91"/>
      <c r="F57" s="92">
        <f>IF($C$58=0,"",IF(C57="[for completion]","",C57/$C$58))</f>
        <v>0</v>
      </c>
      <c r="G57" s="92"/>
      <c r="H57" s="64"/>
      <c r="L57" s="64"/>
      <c r="M57" s="64"/>
    </row>
    <row r="58" spans="1:13" x14ac:dyDescent="0.25">
      <c r="A58" s="66" t="s">
        <v>159</v>
      </c>
      <c r="B58" s="93" t="s">
        <v>160</v>
      </c>
      <c r="C58" s="197">
        <f>SUM(C53:C57)</f>
        <v>7851.9279075801496</v>
      </c>
      <c r="D58" s="91"/>
      <c r="E58" s="91"/>
      <c r="F58" s="94">
        <f>SUM(F53:F57)</f>
        <v>1</v>
      </c>
      <c r="G58" s="92"/>
      <c r="H58" s="64"/>
      <c r="L58" s="64"/>
      <c r="M58" s="64"/>
    </row>
    <row r="59" spans="1:13" outlineLevel="1" x14ac:dyDescent="0.25">
      <c r="A59" s="66" t="s">
        <v>161</v>
      </c>
      <c r="B59" s="95" t="s">
        <v>162</v>
      </c>
      <c r="C59" s="195"/>
      <c r="E59" s="91"/>
      <c r="F59" s="92">
        <f t="shared" ref="F59:F64" si="1">IF($C$58=0,"",IF(C59="[for completion]","",C59/$C$58))</f>
        <v>0</v>
      </c>
      <c r="G59" s="92"/>
      <c r="H59" s="64"/>
      <c r="L59" s="64"/>
      <c r="M59" s="64"/>
    </row>
    <row r="60" spans="1:13" outlineLevel="1" x14ac:dyDescent="0.25">
      <c r="A60" s="66" t="s">
        <v>163</v>
      </c>
      <c r="B60" s="95" t="s">
        <v>162</v>
      </c>
      <c r="C60" s="195"/>
      <c r="E60" s="91"/>
      <c r="F60" s="92">
        <f t="shared" si="1"/>
        <v>0</v>
      </c>
      <c r="G60" s="92"/>
      <c r="H60" s="64"/>
      <c r="L60" s="64"/>
      <c r="M60" s="64"/>
    </row>
    <row r="61" spans="1:13" outlineLevel="1" x14ac:dyDescent="0.25">
      <c r="A61" s="66" t="s">
        <v>164</v>
      </c>
      <c r="B61" s="95" t="s">
        <v>162</v>
      </c>
      <c r="C61" s="195"/>
      <c r="E61" s="91"/>
      <c r="F61" s="92">
        <f t="shared" si="1"/>
        <v>0</v>
      </c>
      <c r="G61" s="92"/>
      <c r="H61" s="64"/>
      <c r="L61" s="64"/>
      <c r="M61" s="64"/>
    </row>
    <row r="62" spans="1:13" outlineLevel="1" x14ac:dyDescent="0.25">
      <c r="A62" s="66" t="s">
        <v>165</v>
      </c>
      <c r="B62" s="95" t="s">
        <v>162</v>
      </c>
      <c r="C62" s="195"/>
      <c r="E62" s="91"/>
      <c r="F62" s="92">
        <f t="shared" si="1"/>
        <v>0</v>
      </c>
      <c r="G62" s="92"/>
      <c r="H62" s="64"/>
      <c r="L62" s="64"/>
      <c r="M62" s="64"/>
    </row>
    <row r="63" spans="1:13" outlineLevel="1" x14ac:dyDescent="0.25">
      <c r="A63" s="66" t="s">
        <v>166</v>
      </c>
      <c r="B63" s="95" t="s">
        <v>162</v>
      </c>
      <c r="C63" s="195"/>
      <c r="E63" s="91"/>
      <c r="F63" s="92">
        <f t="shared" si="1"/>
        <v>0</v>
      </c>
      <c r="G63" s="92"/>
      <c r="H63" s="64"/>
      <c r="L63" s="64"/>
      <c r="M63" s="64"/>
    </row>
    <row r="64" spans="1:13" outlineLevel="1" x14ac:dyDescent="0.25">
      <c r="A64" s="66" t="s">
        <v>167</v>
      </c>
      <c r="B64" s="95" t="s">
        <v>162</v>
      </c>
      <c r="C64" s="198"/>
      <c r="D64" s="96"/>
      <c r="E64" s="96"/>
      <c r="F64" s="92">
        <f t="shared" si="1"/>
        <v>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1666</v>
      </c>
      <c r="C66" s="199">
        <v>21.44135874808871</v>
      </c>
      <c r="D66" s="151" t="s">
        <v>1411</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3" t="s">
        <v>1758</v>
      </c>
      <c r="C70" s="199">
        <v>5.8817796399999951</v>
      </c>
      <c r="D70" s="151" t="s">
        <v>1411</v>
      </c>
      <c r="E70" s="62"/>
      <c r="F70" s="92">
        <f t="shared" ref="F70:F76" si="2">IF($C$77=0,"",IF(C70="[for completion]","",C70/$C$77))</f>
        <v>7.4908732087592322E-4</v>
      </c>
      <c r="G70" s="92" t="str">
        <f>IF($D$77=0,"",IF(D70="[Mark as ND1 if not relevant]","",D70/$D$77))</f>
        <v/>
      </c>
      <c r="H70" s="64"/>
      <c r="L70" s="64"/>
      <c r="M70" s="64"/>
    </row>
    <row r="71" spans="1:13" x14ac:dyDescent="0.25">
      <c r="A71" s="66" t="s">
        <v>175</v>
      </c>
      <c r="B71" s="184" t="s">
        <v>1759</v>
      </c>
      <c r="C71" s="199">
        <v>20.357428190000014</v>
      </c>
      <c r="D71" s="151" t="s">
        <v>1411</v>
      </c>
      <c r="E71" s="62"/>
      <c r="F71" s="92">
        <f t="shared" si="2"/>
        <v>2.5926662126313726E-3</v>
      </c>
      <c r="G71" s="92" t="str">
        <f t="shared" ref="G71:G76" si="3">IF($D$77=0,"",IF(D71="[Mark as ND1 if not relevant]","",D71/$D$77))</f>
        <v/>
      </c>
      <c r="H71" s="64"/>
      <c r="L71" s="64"/>
      <c r="M71" s="64"/>
    </row>
    <row r="72" spans="1:13" x14ac:dyDescent="0.25">
      <c r="A72" s="66" t="s">
        <v>176</v>
      </c>
      <c r="B72" s="183" t="s">
        <v>1760</v>
      </c>
      <c r="C72" s="199">
        <v>34.97239036000007</v>
      </c>
      <c r="D72" s="151" t="s">
        <v>1411</v>
      </c>
      <c r="E72" s="62"/>
      <c r="F72" s="92">
        <f t="shared" si="2"/>
        <v>4.4539877048844082E-3</v>
      </c>
      <c r="G72" s="92" t="str">
        <f t="shared" si="3"/>
        <v/>
      </c>
      <c r="H72" s="64"/>
      <c r="L72" s="64"/>
      <c r="M72" s="64"/>
    </row>
    <row r="73" spans="1:13" x14ac:dyDescent="0.25">
      <c r="A73" s="66" t="s">
        <v>177</v>
      </c>
      <c r="B73" s="183" t="s">
        <v>1761</v>
      </c>
      <c r="C73" s="199">
        <f>+C56+56.22501873</f>
        <v>178.18776873000002</v>
      </c>
      <c r="D73" s="151" t="s">
        <v>1411</v>
      </c>
      <c r="E73" s="62"/>
      <c r="F73" s="92">
        <f t="shared" si="2"/>
        <v>2.2693505445711401E-2</v>
      </c>
      <c r="G73" s="92" t="str">
        <f t="shared" si="3"/>
        <v/>
      </c>
      <c r="H73" s="64"/>
      <c r="L73" s="64"/>
      <c r="M73" s="64"/>
    </row>
    <row r="74" spans="1:13" x14ac:dyDescent="0.25">
      <c r="A74" s="66" t="s">
        <v>178</v>
      </c>
      <c r="B74" s="183" t="s">
        <v>1762</v>
      </c>
      <c r="C74" s="199">
        <v>101.04027968000041</v>
      </c>
      <c r="D74" s="151" t="s">
        <v>1411</v>
      </c>
      <c r="E74" s="62"/>
      <c r="F74" s="92">
        <f t="shared" si="2"/>
        <v>1.2868212860494985E-2</v>
      </c>
      <c r="G74" s="92" t="str">
        <f t="shared" si="3"/>
        <v/>
      </c>
      <c r="H74" s="64"/>
      <c r="L74" s="64"/>
      <c r="M74" s="64"/>
    </row>
    <row r="75" spans="1:13" x14ac:dyDescent="0.25">
      <c r="A75" s="66" t="s">
        <v>179</v>
      </c>
      <c r="B75" s="183" t="s">
        <v>1763</v>
      </c>
      <c r="C75" s="199">
        <v>716.30006122999976</v>
      </c>
      <c r="D75" s="151" t="s">
        <v>1411</v>
      </c>
      <c r="E75" s="62"/>
      <c r="F75" s="92">
        <f t="shared" si="2"/>
        <v>9.1226010944204766E-2</v>
      </c>
      <c r="G75" s="92" t="str">
        <f t="shared" si="3"/>
        <v/>
      </c>
      <c r="H75" s="64"/>
      <c r="L75" s="64"/>
      <c r="M75" s="64"/>
    </row>
    <row r="76" spans="1:13" x14ac:dyDescent="0.25">
      <c r="A76" s="66" t="s">
        <v>180</v>
      </c>
      <c r="B76" s="183" t="s">
        <v>1764</v>
      </c>
      <c r="C76" s="199">
        <v>6795.1881997499986</v>
      </c>
      <c r="D76" s="151" t="s">
        <v>1411</v>
      </c>
      <c r="E76" s="62"/>
      <c r="F76" s="92">
        <f t="shared" si="2"/>
        <v>0.86541652951119719</v>
      </c>
      <c r="G76" s="92" t="str">
        <f t="shared" si="3"/>
        <v/>
      </c>
      <c r="H76" s="64"/>
      <c r="L76" s="64"/>
      <c r="M76" s="64"/>
    </row>
    <row r="77" spans="1:13" x14ac:dyDescent="0.25">
      <c r="A77" s="66" t="s">
        <v>181</v>
      </c>
      <c r="B77" s="100" t="s">
        <v>160</v>
      </c>
      <c r="C77" s="200">
        <f>SUM(C70:C76)</f>
        <v>7851.9279075799986</v>
      </c>
      <c r="D77" s="200">
        <f>SUM(D70:D76)</f>
        <v>0</v>
      </c>
      <c r="E77" s="83"/>
      <c r="F77" s="94">
        <f>SUM(F70:F76)</f>
        <v>1</v>
      </c>
      <c r="G77" s="94">
        <f>SUM(G70:G76)</f>
        <v>0</v>
      </c>
      <c r="H77" s="64"/>
      <c r="L77" s="64"/>
      <c r="M77" s="64"/>
    </row>
    <row r="78" spans="1:13" outlineLevel="1" x14ac:dyDescent="0.25">
      <c r="A78" s="66" t="s">
        <v>182</v>
      </c>
      <c r="B78" s="101" t="s">
        <v>183</v>
      </c>
      <c r="C78" s="200"/>
      <c r="D78" s="200"/>
      <c r="E78" s="83"/>
      <c r="F78" s="92">
        <f>IF($C$77=0,"",IF(C78="[for completion]","",C78/$C$77))</f>
        <v>0</v>
      </c>
      <c r="G78" s="92" t="str">
        <f t="shared" ref="G78:G87" si="4">IF($D$77=0,"",IF(D78="[for completion]","",D78/$D$77))</f>
        <v/>
      </c>
      <c r="H78" s="64"/>
      <c r="L78" s="64"/>
      <c r="M78" s="64"/>
    </row>
    <row r="79" spans="1:13" outlineLevel="1" x14ac:dyDescent="0.25">
      <c r="A79" s="66" t="s">
        <v>184</v>
      </c>
      <c r="B79" s="101" t="s">
        <v>185</v>
      </c>
      <c r="C79" s="200"/>
      <c r="D79" s="200"/>
      <c r="E79" s="83"/>
      <c r="F79" s="92">
        <f t="shared" ref="F79:F87" si="5">IF($C$77=0,"",IF(C79="[for completion]","",C79/$C$77))</f>
        <v>0</v>
      </c>
      <c r="G79" s="92" t="str">
        <f t="shared" si="4"/>
        <v/>
      </c>
      <c r="H79" s="64"/>
      <c r="L79" s="64"/>
      <c r="M79" s="64"/>
    </row>
    <row r="80" spans="1:13" outlineLevel="1" x14ac:dyDescent="0.25">
      <c r="A80" s="66" t="s">
        <v>186</v>
      </c>
      <c r="B80" s="101" t="s">
        <v>187</v>
      </c>
      <c r="C80" s="200"/>
      <c r="D80" s="200"/>
      <c r="E80" s="83"/>
      <c r="F80" s="92">
        <f t="shared" si="5"/>
        <v>0</v>
      </c>
      <c r="G80" s="92" t="str">
        <f t="shared" si="4"/>
        <v/>
      </c>
      <c r="H80" s="64"/>
      <c r="L80" s="64"/>
      <c r="M80" s="64"/>
    </row>
    <row r="81" spans="1:13" outlineLevel="1" x14ac:dyDescent="0.25">
      <c r="A81" s="66" t="s">
        <v>188</v>
      </c>
      <c r="B81" s="101" t="s">
        <v>189</v>
      </c>
      <c r="C81" s="200"/>
      <c r="D81" s="200"/>
      <c r="E81" s="83"/>
      <c r="F81" s="92">
        <f t="shared" si="5"/>
        <v>0</v>
      </c>
      <c r="G81" s="92" t="str">
        <f t="shared" si="4"/>
        <v/>
      </c>
      <c r="H81" s="64"/>
      <c r="L81" s="64"/>
      <c r="M81" s="64"/>
    </row>
    <row r="82" spans="1:13" outlineLevel="1" x14ac:dyDescent="0.25">
      <c r="A82" s="66" t="s">
        <v>190</v>
      </c>
      <c r="B82" s="101" t="s">
        <v>191</v>
      </c>
      <c r="C82" s="200"/>
      <c r="D82" s="200"/>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9">
        <v>2.64706024972724</v>
      </c>
      <c r="D89" s="199" t="s">
        <v>129</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4" t="s">
        <v>1758</v>
      </c>
      <c r="C93" s="210">
        <v>770</v>
      </c>
      <c r="D93" s="66" t="s">
        <v>129</v>
      </c>
      <c r="E93" s="62"/>
      <c r="F93" s="92">
        <f>IF($C$100=0,"",IF(C93="[for completion]","",IF(C93="","",C93/$C$100)))</f>
        <v>0.17035398230088494</v>
      </c>
      <c r="G93" s="92" t="str">
        <f>IF($D$100=0,"",IF(D93="[Mark as ND1 if not relevant]","",IF(D93="","",D93/$D$100)))</f>
        <v/>
      </c>
      <c r="H93" s="64"/>
      <c r="L93" s="64"/>
      <c r="M93" s="64"/>
    </row>
    <row r="94" spans="1:13" x14ac:dyDescent="0.25">
      <c r="A94" s="66" t="s">
        <v>203</v>
      </c>
      <c r="B94" s="184" t="s">
        <v>1759</v>
      </c>
      <c r="C94" s="210">
        <v>1000</v>
      </c>
      <c r="D94" s="66" t="s">
        <v>129</v>
      </c>
      <c r="E94" s="62"/>
      <c r="F94" s="92">
        <f t="shared" ref="F94:F99" si="6">IF($C$100=0,"",IF(C94="[for completion]","",IF(C94="","",C94/$C$100)))</f>
        <v>0.22123893805309736</v>
      </c>
      <c r="G94" s="92" t="str">
        <f t="shared" ref="G94:G99" si="7">IF($D$100=0,"",IF(D94="[Mark as ND1 if not relevant]","",IF(D94="","",D94/$D$100)))</f>
        <v/>
      </c>
      <c r="H94" s="64"/>
      <c r="L94" s="64"/>
      <c r="M94" s="64"/>
    </row>
    <row r="95" spans="1:13" x14ac:dyDescent="0.25">
      <c r="A95" s="66" t="s">
        <v>204</v>
      </c>
      <c r="B95" s="184" t="s">
        <v>1760</v>
      </c>
      <c r="C95" s="210">
        <v>0</v>
      </c>
      <c r="D95" s="66" t="s">
        <v>129</v>
      </c>
      <c r="E95" s="62"/>
      <c r="F95" s="92">
        <f t="shared" si="6"/>
        <v>0</v>
      </c>
      <c r="G95" s="92" t="str">
        <f t="shared" si="7"/>
        <v/>
      </c>
      <c r="H95" s="64"/>
      <c r="L95" s="64"/>
      <c r="M95" s="64"/>
    </row>
    <row r="96" spans="1:13" x14ac:dyDescent="0.25">
      <c r="A96" s="66" t="s">
        <v>205</v>
      </c>
      <c r="B96" s="184" t="s">
        <v>1761</v>
      </c>
      <c r="C96" s="210">
        <v>2750</v>
      </c>
      <c r="D96" s="66" t="s">
        <v>129</v>
      </c>
      <c r="E96" s="62"/>
      <c r="F96" s="92">
        <f t="shared" si="6"/>
        <v>0.6084070796460177</v>
      </c>
      <c r="G96" s="92" t="str">
        <f t="shared" si="7"/>
        <v/>
      </c>
      <c r="H96" s="64"/>
      <c r="L96" s="64"/>
      <c r="M96" s="64"/>
    </row>
    <row r="97" spans="1:14" x14ac:dyDescent="0.25">
      <c r="A97" s="66" t="s">
        <v>206</v>
      </c>
      <c r="B97" s="184" t="s">
        <v>1762</v>
      </c>
      <c r="C97" s="210">
        <v>0</v>
      </c>
      <c r="D97" s="66" t="s">
        <v>129</v>
      </c>
      <c r="E97" s="62"/>
      <c r="F97" s="92">
        <f t="shared" si="6"/>
        <v>0</v>
      </c>
      <c r="G97" s="92" t="str">
        <f t="shared" si="7"/>
        <v/>
      </c>
      <c r="H97" s="64"/>
      <c r="L97" s="64"/>
      <c r="M97" s="64"/>
    </row>
    <row r="98" spans="1:14" x14ac:dyDescent="0.25">
      <c r="A98" s="66" t="s">
        <v>207</v>
      </c>
      <c r="B98" s="184" t="s">
        <v>1763</v>
      </c>
      <c r="C98" s="210">
        <v>0</v>
      </c>
      <c r="D98" s="66" t="s">
        <v>129</v>
      </c>
      <c r="E98" s="62"/>
      <c r="F98" s="92">
        <f t="shared" si="6"/>
        <v>0</v>
      </c>
      <c r="G98" s="92" t="str">
        <f t="shared" si="7"/>
        <v/>
      </c>
      <c r="H98" s="64"/>
      <c r="L98" s="64"/>
      <c r="M98" s="64"/>
    </row>
    <row r="99" spans="1:14" x14ac:dyDescent="0.25">
      <c r="A99" s="66" t="s">
        <v>208</v>
      </c>
      <c r="B99" s="184" t="s">
        <v>1764</v>
      </c>
      <c r="C99" s="210">
        <v>0</v>
      </c>
      <c r="D99" s="66" t="s">
        <v>129</v>
      </c>
      <c r="E99" s="62"/>
      <c r="F99" s="92">
        <f t="shared" si="6"/>
        <v>0</v>
      </c>
      <c r="G99" s="92" t="str">
        <f t="shared" si="7"/>
        <v/>
      </c>
      <c r="H99" s="64"/>
      <c r="L99" s="64"/>
      <c r="M99" s="64"/>
    </row>
    <row r="100" spans="1:14" x14ac:dyDescent="0.25">
      <c r="A100" s="66" t="s">
        <v>209</v>
      </c>
      <c r="B100" s="100" t="s">
        <v>160</v>
      </c>
      <c r="C100" s="210">
        <f>SUM(C93:C99)</f>
        <v>4520</v>
      </c>
      <c r="D100" s="91">
        <f>SUM(D93:D99)</f>
        <v>0</v>
      </c>
      <c r="E100" s="83"/>
      <c r="F100" s="94">
        <f>SUM(F93:F99)</f>
        <v>1</v>
      </c>
      <c r="G100" s="94">
        <f>SUM(G93:G99)</f>
        <v>0</v>
      </c>
      <c r="H100" s="64"/>
      <c r="L100" s="64"/>
      <c r="M100" s="64"/>
    </row>
    <row r="101" spans="1:14" outlineLevel="1" x14ac:dyDescent="0.25">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91"/>
      <c r="D102" s="91"/>
      <c r="E102" s="83"/>
      <c r="F102" s="92">
        <f t="shared" si="8"/>
        <v>0</v>
      </c>
      <c r="G102" s="92" t="str">
        <f t="shared" si="9"/>
        <v/>
      </c>
      <c r="H102" s="64"/>
      <c r="L102" s="64"/>
      <c r="M102" s="64"/>
    </row>
    <row r="103" spans="1:14" outlineLevel="1" x14ac:dyDescent="0.25">
      <c r="A103" s="66" t="s">
        <v>212</v>
      </c>
      <c r="B103" s="101" t="s">
        <v>187</v>
      </c>
      <c r="C103" s="91"/>
      <c r="D103" s="91"/>
      <c r="E103" s="83"/>
      <c r="F103" s="92">
        <f t="shared" si="8"/>
        <v>0</v>
      </c>
      <c r="G103" s="92" t="str">
        <f t="shared" si="9"/>
        <v/>
      </c>
      <c r="H103" s="64"/>
      <c r="L103" s="64"/>
      <c r="M103" s="64"/>
    </row>
    <row r="104" spans="1:14" outlineLevel="1" x14ac:dyDescent="0.25">
      <c r="A104" s="66" t="s">
        <v>213</v>
      </c>
      <c r="B104" s="101" t="s">
        <v>189</v>
      </c>
      <c r="C104" s="91"/>
      <c r="D104" s="91"/>
      <c r="E104" s="83"/>
      <c r="F104" s="92">
        <f t="shared" si="8"/>
        <v>0</v>
      </c>
      <c r="G104" s="92" t="str">
        <f t="shared" si="9"/>
        <v/>
      </c>
      <c r="H104" s="64"/>
      <c r="L104" s="64"/>
      <c r="M104" s="64"/>
    </row>
    <row r="105" spans="1:14" outlineLevel="1" x14ac:dyDescent="0.25">
      <c r="A105" s="66" t="s">
        <v>214</v>
      </c>
      <c r="B105" s="101" t="s">
        <v>191</v>
      </c>
      <c r="C105" s="91"/>
      <c r="D105" s="91"/>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210">
        <f>C58</f>
        <v>7851.9279075801496</v>
      </c>
      <c r="D112" s="66" t="s">
        <v>94</v>
      </c>
      <c r="E112" s="92"/>
      <c r="F112" s="92">
        <f>IF($C$129=0,"",IF(C112="[for completion]","",IF(C112="","",C112/$C$129)))</f>
        <v>1</v>
      </c>
      <c r="G112" s="92" t="str">
        <f>IF($D$129=0,"",IF(D112="[for completion]","",IF(D112="","",D112/$D$129)))</f>
        <v/>
      </c>
      <c r="I112" s="66"/>
      <c r="J112" s="66"/>
      <c r="K112" s="66"/>
      <c r="L112" s="64" t="s">
        <v>1768</v>
      </c>
      <c r="M112" s="64"/>
      <c r="N112" s="64"/>
    </row>
    <row r="113" spans="1:14" s="102" customFormat="1" x14ac:dyDescent="0.25">
      <c r="A113" s="66" t="s">
        <v>227</v>
      </c>
      <c r="B113" s="83" t="s">
        <v>1769</v>
      </c>
      <c r="C113" s="210">
        <v>0</v>
      </c>
      <c r="D113" s="66" t="s">
        <v>94</v>
      </c>
      <c r="E113" s="92"/>
      <c r="F113" s="92">
        <f t="shared" ref="F113:F128" si="10">IF($C$129=0,"",IF(C113="[for completion]","",IF(C113="","",C113/$C$129)))</f>
        <v>0</v>
      </c>
      <c r="G113" s="92" t="str">
        <f t="shared" ref="G113:G128" si="11">IF($D$129=0,"",IF(D113="[for completion]","",IF(D113="","",D113/$D$129)))</f>
        <v/>
      </c>
      <c r="I113" s="66"/>
      <c r="J113" s="66"/>
      <c r="K113" s="66"/>
      <c r="L113" s="83" t="s">
        <v>1769</v>
      </c>
      <c r="M113" s="64"/>
      <c r="N113" s="64"/>
    </row>
    <row r="114" spans="1:14" s="102" customFormat="1" x14ac:dyDescent="0.25">
      <c r="A114" s="66" t="s">
        <v>228</v>
      </c>
      <c r="B114" s="83" t="s">
        <v>235</v>
      </c>
      <c r="C114" s="210">
        <v>0</v>
      </c>
      <c r="D114" s="66" t="s">
        <v>94</v>
      </c>
      <c r="E114" s="92"/>
      <c r="F114" s="92">
        <f t="shared" si="10"/>
        <v>0</v>
      </c>
      <c r="G114" s="92" t="str">
        <f t="shared" si="11"/>
        <v/>
      </c>
      <c r="I114" s="66"/>
      <c r="J114" s="66"/>
      <c r="K114" s="66"/>
      <c r="L114" s="83" t="s">
        <v>235</v>
      </c>
      <c r="M114" s="64"/>
      <c r="N114" s="64"/>
    </row>
    <row r="115" spans="1:14" s="102" customFormat="1" x14ac:dyDescent="0.25">
      <c r="A115" s="66" t="s">
        <v>229</v>
      </c>
      <c r="B115" s="83" t="s">
        <v>1770</v>
      </c>
      <c r="C115" s="210">
        <v>0</v>
      </c>
      <c r="D115" s="66" t="s">
        <v>94</v>
      </c>
      <c r="E115" s="92"/>
      <c r="F115" s="92">
        <f t="shared" si="10"/>
        <v>0</v>
      </c>
      <c r="G115" s="92" t="str">
        <f t="shared" si="11"/>
        <v/>
      </c>
      <c r="I115" s="66"/>
      <c r="J115" s="66"/>
      <c r="K115" s="66"/>
      <c r="L115" s="83" t="s">
        <v>1770</v>
      </c>
      <c r="M115" s="64"/>
      <c r="N115" s="64"/>
    </row>
    <row r="116" spans="1:14" s="102" customFormat="1" x14ac:dyDescent="0.25">
      <c r="A116" s="66" t="s">
        <v>231</v>
      </c>
      <c r="B116" s="83" t="s">
        <v>1771</v>
      </c>
      <c r="C116" s="210">
        <v>0</v>
      </c>
      <c r="D116" s="66" t="s">
        <v>94</v>
      </c>
      <c r="E116" s="92"/>
      <c r="F116" s="92">
        <f t="shared" si="10"/>
        <v>0</v>
      </c>
      <c r="G116" s="92" t="str">
        <f t="shared" si="11"/>
        <v/>
      </c>
      <c r="I116" s="66"/>
      <c r="J116" s="66"/>
      <c r="K116" s="66"/>
      <c r="L116" s="83" t="s">
        <v>1771</v>
      </c>
      <c r="M116" s="64"/>
      <c r="N116" s="64"/>
    </row>
    <row r="117" spans="1:14" s="102" customFormat="1" x14ac:dyDescent="0.25">
      <c r="A117" s="66" t="s">
        <v>232</v>
      </c>
      <c r="B117" s="83" t="s">
        <v>237</v>
      </c>
      <c r="C117" s="210">
        <v>0</v>
      </c>
      <c r="D117" s="66" t="s">
        <v>94</v>
      </c>
      <c r="E117" s="83"/>
      <c r="F117" s="92">
        <f t="shared" si="10"/>
        <v>0</v>
      </c>
      <c r="G117" s="92" t="str">
        <f t="shared" si="11"/>
        <v/>
      </c>
      <c r="I117" s="66"/>
      <c r="J117" s="66"/>
      <c r="K117" s="66"/>
      <c r="L117" s="83" t="s">
        <v>237</v>
      </c>
      <c r="M117" s="64"/>
      <c r="N117" s="64"/>
    </row>
    <row r="118" spans="1:14" x14ac:dyDescent="0.25">
      <c r="A118" s="66" t="s">
        <v>233</v>
      </c>
      <c r="B118" s="83" t="s">
        <v>239</v>
      </c>
      <c r="C118" s="210">
        <v>0</v>
      </c>
      <c r="D118" s="66" t="s">
        <v>94</v>
      </c>
      <c r="E118" s="83"/>
      <c r="F118" s="92">
        <f t="shared" si="10"/>
        <v>0</v>
      </c>
      <c r="G118" s="92" t="str">
        <f t="shared" si="11"/>
        <v/>
      </c>
      <c r="L118" s="83" t="s">
        <v>239</v>
      </c>
      <c r="M118" s="64"/>
    </row>
    <row r="119" spans="1:14" x14ac:dyDescent="0.25">
      <c r="A119" s="66" t="s">
        <v>234</v>
      </c>
      <c r="B119" s="83" t="s">
        <v>1772</v>
      </c>
      <c r="C119" s="210">
        <v>0</v>
      </c>
      <c r="D119" s="66" t="s">
        <v>94</v>
      </c>
      <c r="E119" s="83"/>
      <c r="F119" s="92">
        <f t="shared" si="10"/>
        <v>0</v>
      </c>
      <c r="G119" s="92" t="str">
        <f t="shared" si="11"/>
        <v/>
      </c>
      <c r="L119" s="83" t="s">
        <v>1772</v>
      </c>
      <c r="M119" s="64"/>
    </row>
    <row r="120" spans="1:14" x14ac:dyDescent="0.25">
      <c r="A120" s="66" t="s">
        <v>236</v>
      </c>
      <c r="B120" s="83" t="s">
        <v>241</v>
      </c>
      <c r="C120" s="210">
        <v>0</v>
      </c>
      <c r="D120" s="66" t="s">
        <v>94</v>
      </c>
      <c r="E120" s="83"/>
      <c r="F120" s="92">
        <f t="shared" si="10"/>
        <v>0</v>
      </c>
      <c r="G120" s="92" t="str">
        <f t="shared" si="11"/>
        <v/>
      </c>
      <c r="L120" s="83" t="s">
        <v>241</v>
      </c>
      <c r="M120" s="64"/>
    </row>
    <row r="121" spans="1:14" x14ac:dyDescent="0.25">
      <c r="A121" s="66" t="s">
        <v>238</v>
      </c>
      <c r="B121" s="83" t="s">
        <v>1779</v>
      </c>
      <c r="C121" s="210">
        <v>0</v>
      </c>
      <c r="D121" s="66" t="s">
        <v>94</v>
      </c>
      <c r="E121" s="83"/>
      <c r="F121" s="92">
        <f t="shared" ref="F121" si="12">IF($C$129=0,"",IF(C121="[for completion]","",IF(C121="","",C121/$C$129)))</f>
        <v>0</v>
      </c>
      <c r="G121" s="92" t="str">
        <f t="shared" ref="G121" si="13">IF($D$129=0,"",IF(D121="[for completion]","",IF(D121="","",D121/$D$129)))</f>
        <v/>
      </c>
      <c r="L121" s="83"/>
      <c r="M121" s="64"/>
    </row>
    <row r="122" spans="1:14" x14ac:dyDescent="0.25">
      <c r="A122" s="66" t="s">
        <v>240</v>
      </c>
      <c r="B122" s="83" t="s">
        <v>243</v>
      </c>
      <c r="C122" s="210">
        <v>0</v>
      </c>
      <c r="D122" s="66" t="s">
        <v>94</v>
      </c>
      <c r="E122" s="83"/>
      <c r="F122" s="92">
        <f t="shared" si="10"/>
        <v>0</v>
      </c>
      <c r="G122" s="92" t="str">
        <f t="shared" si="11"/>
        <v/>
      </c>
      <c r="L122" s="83" t="s">
        <v>243</v>
      </c>
      <c r="M122" s="64"/>
    </row>
    <row r="123" spans="1:14" x14ac:dyDescent="0.25">
      <c r="A123" s="66" t="s">
        <v>242</v>
      </c>
      <c r="B123" s="83" t="s">
        <v>230</v>
      </c>
      <c r="C123" s="210">
        <v>0</v>
      </c>
      <c r="D123" s="66" t="s">
        <v>94</v>
      </c>
      <c r="E123" s="83"/>
      <c r="F123" s="92">
        <f t="shared" si="10"/>
        <v>0</v>
      </c>
      <c r="G123" s="92" t="str">
        <f t="shared" si="11"/>
        <v/>
      </c>
      <c r="L123" s="83" t="s">
        <v>230</v>
      </c>
      <c r="M123" s="64"/>
    </row>
    <row r="124" spans="1:14" x14ac:dyDescent="0.25">
      <c r="A124" s="66" t="s">
        <v>244</v>
      </c>
      <c r="B124" s="184" t="s">
        <v>1774</v>
      </c>
      <c r="C124" s="210">
        <v>0</v>
      </c>
      <c r="D124" s="66" t="s">
        <v>94</v>
      </c>
      <c r="E124" s="83"/>
      <c r="F124" s="92">
        <f t="shared" si="10"/>
        <v>0</v>
      </c>
      <c r="G124" s="92" t="str">
        <f t="shared" si="11"/>
        <v/>
      </c>
      <c r="L124" s="184" t="s">
        <v>1774</v>
      </c>
      <c r="M124" s="64"/>
    </row>
    <row r="125" spans="1:14" x14ac:dyDescent="0.25">
      <c r="A125" s="66" t="s">
        <v>246</v>
      </c>
      <c r="B125" s="83" t="s">
        <v>245</v>
      </c>
      <c r="C125" s="210">
        <v>0</v>
      </c>
      <c r="D125" s="66" t="s">
        <v>94</v>
      </c>
      <c r="E125" s="83"/>
      <c r="F125" s="92">
        <f t="shared" si="10"/>
        <v>0</v>
      </c>
      <c r="G125" s="92" t="str">
        <f t="shared" si="11"/>
        <v/>
      </c>
      <c r="L125" s="83" t="s">
        <v>245</v>
      </c>
      <c r="M125" s="64"/>
    </row>
    <row r="126" spans="1:14" x14ac:dyDescent="0.25">
      <c r="A126" s="66" t="s">
        <v>248</v>
      </c>
      <c r="B126" s="83" t="s">
        <v>247</v>
      </c>
      <c r="C126" s="210">
        <v>0</v>
      </c>
      <c r="D126" s="66" t="s">
        <v>94</v>
      </c>
      <c r="E126" s="83"/>
      <c r="F126" s="92">
        <f t="shared" si="10"/>
        <v>0</v>
      </c>
      <c r="G126" s="92" t="str">
        <f t="shared" si="11"/>
        <v/>
      </c>
      <c r="H126" s="96"/>
      <c r="L126" s="83" t="s">
        <v>247</v>
      </c>
      <c r="M126" s="64"/>
    </row>
    <row r="127" spans="1:14" x14ac:dyDescent="0.25">
      <c r="A127" s="66" t="s">
        <v>249</v>
      </c>
      <c r="B127" s="83" t="s">
        <v>1773</v>
      </c>
      <c r="C127" s="210">
        <v>0</v>
      </c>
      <c r="D127" s="66" t="s">
        <v>94</v>
      </c>
      <c r="E127" s="83"/>
      <c r="F127" s="92">
        <f t="shared" ref="F127" si="14">IF($C$129=0,"",IF(C127="[for completion]","",IF(C127="","",C127/$C$129)))</f>
        <v>0</v>
      </c>
      <c r="G127" s="92" t="str">
        <f t="shared" ref="G127" si="15">IF($D$129=0,"",IF(D127="[for completion]","",IF(D127="","",D127/$D$129)))</f>
        <v/>
      </c>
      <c r="H127" s="64"/>
      <c r="L127" s="83" t="s">
        <v>1773</v>
      </c>
      <c r="M127" s="64"/>
    </row>
    <row r="128" spans="1:14" x14ac:dyDescent="0.25">
      <c r="A128" s="66" t="s">
        <v>1775</v>
      </c>
      <c r="B128" s="83" t="s">
        <v>158</v>
      </c>
      <c r="C128" s="210">
        <v>0</v>
      </c>
      <c r="D128" s="66" t="s">
        <v>94</v>
      </c>
      <c r="E128" s="83"/>
      <c r="F128" s="92">
        <f t="shared" si="10"/>
        <v>0</v>
      </c>
      <c r="G128" s="92" t="str">
        <f t="shared" si="11"/>
        <v/>
      </c>
      <c r="H128" s="64"/>
      <c r="L128" s="64"/>
      <c r="M128" s="64"/>
    </row>
    <row r="129" spans="1:14" x14ac:dyDescent="0.25">
      <c r="A129" s="66" t="s">
        <v>1778</v>
      </c>
      <c r="B129" s="100" t="s">
        <v>160</v>
      </c>
      <c r="C129" s="210">
        <f>SUM(C112:C128)</f>
        <v>7851.9279075801496</v>
      </c>
      <c r="D129" s="66">
        <f>SUM(D112:D128)</f>
        <v>0</v>
      </c>
      <c r="E129" s="83"/>
      <c r="F129" s="103">
        <f>SUM(F112:F128)</f>
        <v>1</v>
      </c>
      <c r="G129" s="103">
        <f>SUM(G112:G128)</f>
        <v>0</v>
      </c>
      <c r="H129" s="64"/>
      <c r="L129" s="64"/>
      <c r="M129" s="64"/>
    </row>
    <row r="130" spans="1:14" outlineLevel="1" x14ac:dyDescent="0.25">
      <c r="A130" s="66" t="s">
        <v>250</v>
      </c>
      <c r="B130" s="95" t="s">
        <v>162</v>
      </c>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25">
      <c r="A132" s="66" t="s">
        <v>252</v>
      </c>
      <c r="B132" s="95" t="s">
        <v>162</v>
      </c>
      <c r="E132" s="83"/>
      <c r="F132" s="92">
        <f t="shared" si="16"/>
        <v>0</v>
      </c>
      <c r="G132" s="92" t="str">
        <f t="shared" si="17"/>
        <v/>
      </c>
      <c r="H132" s="64"/>
      <c r="L132" s="64"/>
      <c r="M132" s="64"/>
    </row>
    <row r="133" spans="1:14" outlineLevel="1" x14ac:dyDescent="0.25">
      <c r="A133" s="66" t="s">
        <v>253</v>
      </c>
      <c r="B133" s="95" t="s">
        <v>162</v>
      </c>
      <c r="E133" s="83"/>
      <c r="F133" s="92">
        <f t="shared" si="16"/>
        <v>0</v>
      </c>
      <c r="G133" s="92" t="str">
        <f t="shared" si="17"/>
        <v/>
      </c>
      <c r="H133" s="64"/>
      <c r="L133" s="64"/>
      <c r="M133" s="64"/>
    </row>
    <row r="134" spans="1:14" outlineLevel="1" x14ac:dyDescent="0.25">
      <c r="A134" s="66" t="s">
        <v>254</v>
      </c>
      <c r="B134" s="95" t="s">
        <v>162</v>
      </c>
      <c r="E134" s="83"/>
      <c r="F134" s="92">
        <f t="shared" si="16"/>
        <v>0</v>
      </c>
      <c r="G134" s="92" t="str">
        <f t="shared" si="17"/>
        <v/>
      </c>
      <c r="H134" s="64"/>
      <c r="L134" s="64"/>
      <c r="M134" s="64"/>
    </row>
    <row r="135" spans="1:14" outlineLevel="1" x14ac:dyDescent="0.25">
      <c r="A135" s="66" t="s">
        <v>255</v>
      </c>
      <c r="B135" s="95" t="s">
        <v>162</v>
      </c>
      <c r="E135" s="83"/>
      <c r="F135" s="92">
        <f t="shared" si="16"/>
        <v>0</v>
      </c>
      <c r="G135" s="92" t="str">
        <f t="shared" si="17"/>
        <v/>
      </c>
      <c r="H135" s="64"/>
      <c r="L135" s="64"/>
      <c r="M135" s="64"/>
    </row>
    <row r="136" spans="1:14" outlineLevel="1" x14ac:dyDescent="0.25">
      <c r="A136" s="66" t="s">
        <v>256</v>
      </c>
      <c r="B136" s="95" t="s">
        <v>162</v>
      </c>
      <c r="E136" s="83"/>
      <c r="F136" s="92">
        <f t="shared" si="16"/>
        <v>0</v>
      </c>
      <c r="G136" s="92" t="str">
        <f t="shared" si="17"/>
        <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210">
        <f>C100</f>
        <v>4520</v>
      </c>
      <c r="D138" s="66" t="s">
        <v>94</v>
      </c>
      <c r="E138" s="92"/>
      <c r="F138" s="92">
        <f>IF($C$155=0,"",IF(C138="[for completion]","",IF(C138="","",C138/$C$155)))</f>
        <v>1</v>
      </c>
      <c r="G138" s="92" t="str">
        <f>IF($D$155=0,"",IF(D138="[for completion]","",IF(D138="","",D138/$D$155)))</f>
        <v/>
      </c>
      <c r="H138" s="64"/>
      <c r="I138" s="66"/>
      <c r="J138" s="66"/>
      <c r="K138" s="66"/>
      <c r="L138" s="64"/>
      <c r="M138" s="64"/>
      <c r="N138" s="64"/>
    </row>
    <row r="139" spans="1:14" s="102" customFormat="1" x14ac:dyDescent="0.25">
      <c r="A139" s="66" t="s">
        <v>259</v>
      </c>
      <c r="B139" s="83" t="s">
        <v>1769</v>
      </c>
      <c r="C139" s="210">
        <v>0</v>
      </c>
      <c r="D139" s="66" t="s">
        <v>94</v>
      </c>
      <c r="E139" s="92"/>
      <c r="F139" s="92">
        <f t="shared" ref="F139:F146" si="18">IF($C$155=0,"",IF(C139="[for completion]","",IF(C139="","",C139/$C$155)))</f>
        <v>0</v>
      </c>
      <c r="G139" s="92" t="str">
        <f t="shared" ref="G139:G146" si="19">IF($D$155=0,"",IF(D139="[for completion]","",IF(D139="","",D139/$D$155)))</f>
        <v/>
      </c>
      <c r="H139" s="64"/>
      <c r="I139" s="66"/>
      <c r="J139" s="66"/>
      <c r="K139" s="66"/>
      <c r="L139" s="64"/>
      <c r="M139" s="64"/>
      <c r="N139" s="64"/>
    </row>
    <row r="140" spans="1:14" s="102" customFormat="1" x14ac:dyDescent="0.25">
      <c r="A140" s="66" t="s">
        <v>260</v>
      </c>
      <c r="B140" s="83" t="s">
        <v>235</v>
      </c>
      <c r="C140" s="210">
        <v>0</v>
      </c>
      <c r="D140" s="66" t="s">
        <v>94</v>
      </c>
      <c r="E140" s="92"/>
      <c r="F140" s="92">
        <f t="shared" si="18"/>
        <v>0</v>
      </c>
      <c r="G140" s="92" t="str">
        <f t="shared" si="19"/>
        <v/>
      </c>
      <c r="H140" s="64"/>
      <c r="I140" s="66"/>
      <c r="J140" s="66"/>
      <c r="K140" s="66"/>
      <c r="L140" s="64"/>
      <c r="M140" s="64"/>
      <c r="N140" s="64"/>
    </row>
    <row r="141" spans="1:14" s="102" customFormat="1" x14ac:dyDescent="0.25">
      <c r="A141" s="66" t="s">
        <v>261</v>
      </c>
      <c r="B141" s="83" t="s">
        <v>1770</v>
      </c>
      <c r="C141" s="210">
        <v>0</v>
      </c>
      <c r="D141" s="66" t="s">
        <v>94</v>
      </c>
      <c r="E141" s="92"/>
      <c r="F141" s="92">
        <f t="shared" si="18"/>
        <v>0</v>
      </c>
      <c r="G141" s="92" t="str">
        <f t="shared" si="19"/>
        <v/>
      </c>
      <c r="H141" s="64"/>
      <c r="I141" s="66"/>
      <c r="J141" s="66"/>
      <c r="K141" s="66"/>
      <c r="L141" s="64"/>
      <c r="M141" s="64"/>
      <c r="N141" s="64"/>
    </row>
    <row r="142" spans="1:14" s="102" customFormat="1" x14ac:dyDescent="0.25">
      <c r="A142" s="66" t="s">
        <v>262</v>
      </c>
      <c r="B142" s="83" t="s">
        <v>1771</v>
      </c>
      <c r="C142" s="210">
        <v>0</v>
      </c>
      <c r="D142" s="66" t="s">
        <v>94</v>
      </c>
      <c r="E142" s="92"/>
      <c r="F142" s="92">
        <f t="shared" si="18"/>
        <v>0</v>
      </c>
      <c r="G142" s="92" t="str">
        <f t="shared" si="19"/>
        <v/>
      </c>
      <c r="H142" s="64"/>
      <c r="I142" s="66"/>
      <c r="J142" s="66"/>
      <c r="K142" s="66"/>
      <c r="L142" s="64"/>
      <c r="M142" s="64"/>
      <c r="N142" s="64"/>
    </row>
    <row r="143" spans="1:14" s="102" customFormat="1" x14ac:dyDescent="0.25">
      <c r="A143" s="66" t="s">
        <v>263</v>
      </c>
      <c r="B143" s="83" t="s">
        <v>237</v>
      </c>
      <c r="C143" s="210">
        <v>0</v>
      </c>
      <c r="D143" s="66" t="s">
        <v>94</v>
      </c>
      <c r="E143" s="83"/>
      <c r="F143" s="92">
        <f t="shared" si="18"/>
        <v>0</v>
      </c>
      <c r="G143" s="92" t="str">
        <f t="shared" si="19"/>
        <v/>
      </c>
      <c r="H143" s="64"/>
      <c r="I143" s="66"/>
      <c r="J143" s="66"/>
      <c r="K143" s="66"/>
      <c r="L143" s="64"/>
      <c r="M143" s="64"/>
      <c r="N143" s="64"/>
    </row>
    <row r="144" spans="1:14" x14ac:dyDescent="0.25">
      <c r="A144" s="66" t="s">
        <v>264</v>
      </c>
      <c r="B144" s="83" t="s">
        <v>239</v>
      </c>
      <c r="C144" s="210">
        <v>0</v>
      </c>
      <c r="D144" s="66" t="s">
        <v>94</v>
      </c>
      <c r="E144" s="83"/>
      <c r="F144" s="92">
        <f t="shared" si="18"/>
        <v>0</v>
      </c>
      <c r="G144" s="92" t="str">
        <f t="shared" si="19"/>
        <v/>
      </c>
      <c r="H144" s="64"/>
      <c r="L144" s="64"/>
      <c r="M144" s="64"/>
    </row>
    <row r="145" spans="1:13" x14ac:dyDescent="0.25">
      <c r="A145" s="66" t="s">
        <v>265</v>
      </c>
      <c r="B145" s="83" t="s">
        <v>1772</v>
      </c>
      <c r="C145" s="210">
        <v>0</v>
      </c>
      <c r="D145" s="66" t="s">
        <v>94</v>
      </c>
      <c r="E145" s="83"/>
      <c r="F145" s="92">
        <f t="shared" si="18"/>
        <v>0</v>
      </c>
      <c r="G145" s="92" t="str">
        <f t="shared" si="19"/>
        <v/>
      </c>
      <c r="H145" s="64"/>
      <c r="L145" s="64"/>
      <c r="M145" s="64"/>
    </row>
    <row r="146" spans="1:13" x14ac:dyDescent="0.25">
      <c r="A146" s="66" t="s">
        <v>266</v>
      </c>
      <c r="B146" s="83" t="s">
        <v>241</v>
      </c>
      <c r="C146" s="210">
        <v>0</v>
      </c>
      <c r="D146" s="66" t="s">
        <v>94</v>
      </c>
      <c r="E146" s="83"/>
      <c r="F146" s="92">
        <f t="shared" si="18"/>
        <v>0</v>
      </c>
      <c r="G146" s="92" t="str">
        <f t="shared" si="19"/>
        <v/>
      </c>
      <c r="H146" s="64"/>
      <c r="L146" s="64"/>
      <c r="M146" s="64"/>
    </row>
    <row r="147" spans="1:13" x14ac:dyDescent="0.25">
      <c r="A147" s="66" t="s">
        <v>267</v>
      </c>
      <c r="B147" s="83" t="s">
        <v>1779</v>
      </c>
      <c r="C147" s="210">
        <v>0</v>
      </c>
      <c r="D147" s="66" t="s">
        <v>94</v>
      </c>
      <c r="E147" s="83"/>
      <c r="F147" s="92">
        <f t="shared" ref="F147" si="20">IF($C$155=0,"",IF(C147="[for completion]","",IF(C147="","",C147/$C$155)))</f>
        <v>0</v>
      </c>
      <c r="G147" s="92" t="str">
        <f t="shared" ref="G147" si="21">IF($D$155=0,"",IF(D147="[for completion]","",IF(D147="","",D147/$D$155)))</f>
        <v/>
      </c>
      <c r="H147" s="64"/>
      <c r="L147" s="64"/>
      <c r="M147" s="64"/>
    </row>
    <row r="148" spans="1:13" x14ac:dyDescent="0.25">
      <c r="A148" s="66" t="s">
        <v>268</v>
      </c>
      <c r="B148" s="83" t="s">
        <v>243</v>
      </c>
      <c r="C148" s="210">
        <v>0</v>
      </c>
      <c r="D148" s="66" t="s">
        <v>94</v>
      </c>
      <c r="E148" s="83"/>
      <c r="F148" s="92">
        <f t="shared" ref="F148:F154" si="22">IF($C$155=0,"",IF(C148="[for completion]","",IF(C148="","",C148/$C$155)))</f>
        <v>0</v>
      </c>
      <c r="G148" s="92" t="str">
        <f t="shared" ref="G148:G154" si="23">IF($D$155=0,"",IF(D148="[for completion]","",IF(D148="","",D148/$D$155)))</f>
        <v/>
      </c>
      <c r="H148" s="64"/>
      <c r="L148" s="64"/>
      <c r="M148" s="64"/>
    </row>
    <row r="149" spans="1:13" x14ac:dyDescent="0.25">
      <c r="A149" s="66" t="s">
        <v>269</v>
      </c>
      <c r="B149" s="83" t="s">
        <v>230</v>
      </c>
      <c r="C149" s="210">
        <v>0</v>
      </c>
      <c r="D149" s="66" t="s">
        <v>94</v>
      </c>
      <c r="E149" s="83"/>
      <c r="F149" s="92">
        <f t="shared" si="22"/>
        <v>0</v>
      </c>
      <c r="G149" s="92" t="str">
        <f t="shared" si="23"/>
        <v/>
      </c>
      <c r="H149" s="64"/>
      <c r="L149" s="64"/>
      <c r="M149" s="64"/>
    </row>
    <row r="150" spans="1:13" x14ac:dyDescent="0.25">
      <c r="A150" s="66" t="s">
        <v>270</v>
      </c>
      <c r="B150" s="184" t="s">
        <v>1774</v>
      </c>
      <c r="C150" s="210">
        <v>0</v>
      </c>
      <c r="D150" s="66" t="s">
        <v>94</v>
      </c>
      <c r="E150" s="83"/>
      <c r="F150" s="92">
        <f t="shared" si="22"/>
        <v>0</v>
      </c>
      <c r="G150" s="92" t="str">
        <f t="shared" si="23"/>
        <v/>
      </c>
      <c r="H150" s="64"/>
      <c r="L150" s="64"/>
      <c r="M150" s="64"/>
    </row>
    <row r="151" spans="1:13" x14ac:dyDescent="0.25">
      <c r="A151" s="66" t="s">
        <v>271</v>
      </c>
      <c r="B151" s="83" t="s">
        <v>245</v>
      </c>
      <c r="C151" s="210">
        <v>0</v>
      </c>
      <c r="D151" s="66" t="s">
        <v>94</v>
      </c>
      <c r="E151" s="83"/>
      <c r="F151" s="92">
        <f t="shared" si="22"/>
        <v>0</v>
      </c>
      <c r="G151" s="92" t="str">
        <f t="shared" si="23"/>
        <v/>
      </c>
      <c r="H151" s="64"/>
      <c r="L151" s="64"/>
      <c r="M151" s="64"/>
    </row>
    <row r="152" spans="1:13" x14ac:dyDescent="0.25">
      <c r="A152" s="66" t="s">
        <v>272</v>
      </c>
      <c r="B152" s="83" t="s">
        <v>247</v>
      </c>
      <c r="C152" s="210">
        <v>0</v>
      </c>
      <c r="D152" s="66" t="s">
        <v>94</v>
      </c>
      <c r="E152" s="83"/>
      <c r="F152" s="92">
        <f t="shared" si="22"/>
        <v>0</v>
      </c>
      <c r="G152" s="92" t="str">
        <f t="shared" si="23"/>
        <v/>
      </c>
      <c r="H152" s="64"/>
      <c r="L152" s="64"/>
      <c r="M152" s="64"/>
    </row>
    <row r="153" spans="1:13" x14ac:dyDescent="0.25">
      <c r="A153" s="66" t="s">
        <v>273</v>
      </c>
      <c r="B153" s="83" t="s">
        <v>1773</v>
      </c>
      <c r="C153" s="210">
        <v>0</v>
      </c>
      <c r="D153" s="66" t="s">
        <v>94</v>
      </c>
      <c r="E153" s="83"/>
      <c r="F153" s="92">
        <f t="shared" si="22"/>
        <v>0</v>
      </c>
      <c r="G153" s="92" t="str">
        <f t="shared" si="23"/>
        <v/>
      </c>
      <c r="H153" s="64"/>
      <c r="L153" s="64"/>
      <c r="M153" s="64"/>
    </row>
    <row r="154" spans="1:13" x14ac:dyDescent="0.25">
      <c r="A154" s="66" t="s">
        <v>1776</v>
      </c>
      <c r="B154" s="83" t="s">
        <v>158</v>
      </c>
      <c r="C154" s="210">
        <v>0</v>
      </c>
      <c r="D154" s="66" t="s">
        <v>94</v>
      </c>
      <c r="E154" s="83"/>
      <c r="F154" s="92">
        <f t="shared" si="22"/>
        <v>0</v>
      </c>
      <c r="G154" s="92" t="str">
        <f t="shared" si="23"/>
        <v/>
      </c>
      <c r="H154" s="64"/>
      <c r="L154" s="64"/>
      <c r="M154" s="64"/>
    </row>
    <row r="155" spans="1:13" x14ac:dyDescent="0.25">
      <c r="A155" s="66" t="s">
        <v>1780</v>
      </c>
      <c r="B155" s="100" t="s">
        <v>160</v>
      </c>
      <c r="C155" s="210">
        <f>SUM(C138:C154)</f>
        <v>4520</v>
      </c>
      <c r="D155" s="66">
        <f>SUM(D138:D154)</f>
        <v>0</v>
      </c>
      <c r="E155" s="83"/>
      <c r="F155" s="103">
        <f>SUM(F138:F154)</f>
        <v>1</v>
      </c>
      <c r="G155" s="103">
        <f>SUM(G138:G154)</f>
        <v>0</v>
      </c>
      <c r="H155" s="64"/>
      <c r="L155" s="64"/>
      <c r="M155" s="64"/>
    </row>
    <row r="156" spans="1:13" outlineLevel="1" x14ac:dyDescent="0.25">
      <c r="A156" s="66" t="s">
        <v>274</v>
      </c>
      <c r="B156" s="95" t="s">
        <v>162</v>
      </c>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E158" s="83"/>
      <c r="F158" s="92" t="str">
        <f t="shared" si="24"/>
        <v/>
      </c>
      <c r="G158" s="92" t="str">
        <f t="shared" si="25"/>
        <v/>
      </c>
      <c r="H158" s="64"/>
      <c r="L158" s="64"/>
      <c r="M158" s="64"/>
    </row>
    <row r="159" spans="1:13" outlineLevel="1" x14ac:dyDescent="0.25">
      <c r="A159" s="66" t="s">
        <v>277</v>
      </c>
      <c r="B159" s="95" t="s">
        <v>162</v>
      </c>
      <c r="E159" s="83"/>
      <c r="F159" s="92" t="str">
        <f t="shared" si="24"/>
        <v/>
      </c>
      <c r="G159" s="92" t="str">
        <f t="shared" si="25"/>
        <v/>
      </c>
      <c r="H159" s="64"/>
      <c r="L159" s="64"/>
      <c r="M159" s="64"/>
    </row>
    <row r="160" spans="1:13" outlineLevel="1" x14ac:dyDescent="0.25">
      <c r="A160" s="66" t="s">
        <v>278</v>
      </c>
      <c r="B160" s="95" t="s">
        <v>162</v>
      </c>
      <c r="E160" s="83"/>
      <c r="F160" s="92" t="str">
        <f t="shared" si="24"/>
        <v/>
      </c>
      <c r="G160" s="92" t="str">
        <f t="shared" si="25"/>
        <v/>
      </c>
      <c r="H160" s="64"/>
      <c r="L160" s="64"/>
      <c r="M160" s="64"/>
    </row>
    <row r="161" spans="1:13" outlineLevel="1" x14ac:dyDescent="0.25">
      <c r="A161" s="66" t="s">
        <v>279</v>
      </c>
      <c r="B161" s="95" t="s">
        <v>162</v>
      </c>
      <c r="E161" s="83"/>
      <c r="F161" s="92" t="str">
        <f t="shared" si="24"/>
        <v/>
      </c>
      <c r="G161" s="92" t="str">
        <f t="shared" si="25"/>
        <v/>
      </c>
      <c r="H161" s="64"/>
      <c r="L161" s="64"/>
      <c r="M161" s="64"/>
    </row>
    <row r="162" spans="1:13" outlineLevel="1" x14ac:dyDescent="0.25">
      <c r="A162" s="66" t="s">
        <v>280</v>
      </c>
      <c r="B162" s="95" t="s">
        <v>162</v>
      </c>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10">
        <v>2770</v>
      </c>
      <c r="D164" s="66" t="s">
        <v>94</v>
      </c>
      <c r="E164" s="104"/>
      <c r="F164" s="92">
        <f>IF($C$167=0,"",IF(C164="[for completion]","",IF(C164="","",C164/$C$167)))</f>
        <v>0.61283185840707965</v>
      </c>
      <c r="G164" s="92" t="str">
        <f>IF($D$167=0,"",IF(D164="[for completion]","",IF(D164="","",D164/$D$167)))</f>
        <v/>
      </c>
      <c r="H164" s="64"/>
      <c r="L164" s="64"/>
      <c r="M164" s="64"/>
    </row>
    <row r="165" spans="1:13" x14ac:dyDescent="0.25">
      <c r="A165" s="66" t="s">
        <v>285</v>
      </c>
      <c r="B165" s="64" t="s">
        <v>286</v>
      </c>
      <c r="C165" s="210">
        <v>1750</v>
      </c>
      <c r="D165" s="66" t="s">
        <v>94</v>
      </c>
      <c r="E165" s="104"/>
      <c r="F165" s="92">
        <f t="shared" ref="F165:F166" si="26">IF($C$167=0,"",IF(C165="[for completion]","",IF(C165="","",C165/$C$167)))</f>
        <v>0.38716814159292035</v>
      </c>
      <c r="G165" s="92" t="str">
        <f t="shared" ref="G165:G166" si="27">IF($D$167=0,"",IF(D165="[for completion]","",IF(D165="","",D165/$D$167)))</f>
        <v/>
      </c>
      <c r="H165" s="64"/>
      <c r="L165" s="64"/>
      <c r="M165" s="64"/>
    </row>
    <row r="166" spans="1:13" x14ac:dyDescent="0.25">
      <c r="A166" s="66" t="s">
        <v>287</v>
      </c>
      <c r="B166" s="64" t="s">
        <v>158</v>
      </c>
      <c r="C166" s="210">
        <v>0</v>
      </c>
      <c r="D166" s="66" t="s">
        <v>94</v>
      </c>
      <c r="E166" s="104"/>
      <c r="F166" s="92">
        <f t="shared" si="26"/>
        <v>0</v>
      </c>
      <c r="G166" s="92" t="str">
        <f t="shared" si="27"/>
        <v/>
      </c>
      <c r="H166" s="64"/>
      <c r="L166" s="64"/>
      <c r="M166" s="64"/>
    </row>
    <row r="167" spans="1:13" x14ac:dyDescent="0.25">
      <c r="A167" s="66" t="s">
        <v>288</v>
      </c>
      <c r="B167" s="105" t="s">
        <v>160</v>
      </c>
      <c r="C167" s="210">
        <f>SUM(C164:C166)</f>
        <v>4520</v>
      </c>
      <c r="D167" s="64">
        <f>SUM(D164:D166)</f>
        <v>0</v>
      </c>
      <c r="E167" s="104"/>
      <c r="F167" s="104">
        <f>SUM(F164:F166)</f>
        <v>1</v>
      </c>
      <c r="G167" s="104">
        <f>SUM(G164:G166)</f>
        <v>0</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210" t="s">
        <v>94</v>
      </c>
      <c r="D174" s="80"/>
      <c r="E174" s="72"/>
      <c r="F174" s="92" t="str">
        <f>IF($C$179=0,"",IF(C174="[for completion]","",C174/$C$179))</f>
        <v/>
      </c>
      <c r="G174" s="92"/>
      <c r="H174" s="64"/>
      <c r="L174" s="64"/>
      <c r="M174" s="64"/>
    </row>
    <row r="175" spans="1:13" ht="30.75" customHeight="1" x14ac:dyDescent="0.25">
      <c r="A175" s="66" t="s">
        <v>9</v>
      </c>
      <c r="B175" s="83" t="s">
        <v>1583</v>
      </c>
      <c r="C175" s="210">
        <f>C56</f>
        <v>121.96275</v>
      </c>
      <c r="E175" s="94"/>
      <c r="F175" s="92">
        <f>IF($C$179=0,"",IF(C175="[for completion]","",C175/$C$179))</f>
        <v>1</v>
      </c>
      <c r="G175" s="92"/>
      <c r="H175" s="64"/>
      <c r="L175" s="64"/>
      <c r="M175" s="64"/>
    </row>
    <row r="176" spans="1:13" x14ac:dyDescent="0.25">
      <c r="A176" s="66" t="s">
        <v>298</v>
      </c>
      <c r="B176" s="83" t="s">
        <v>299</v>
      </c>
      <c r="C176" s="210" t="s">
        <v>94</v>
      </c>
      <c r="E176" s="94"/>
      <c r="F176" s="92"/>
      <c r="G176" s="92"/>
      <c r="H176" s="64"/>
      <c r="L176" s="64"/>
      <c r="M176" s="64"/>
    </row>
    <row r="177" spans="1:13" x14ac:dyDescent="0.25">
      <c r="A177" s="66" t="s">
        <v>300</v>
      </c>
      <c r="B177" s="83" t="s">
        <v>301</v>
      </c>
      <c r="C177" s="210" t="s">
        <v>94</v>
      </c>
      <c r="E177" s="94"/>
      <c r="F177" s="92" t="str">
        <f t="shared" ref="F177:F187" si="28">IF($C$179=0,"",IF(C177="[for completion]","",C177/$C$179))</f>
        <v/>
      </c>
      <c r="G177" s="92"/>
      <c r="H177" s="64"/>
      <c r="L177" s="64"/>
      <c r="M177" s="64"/>
    </row>
    <row r="178" spans="1:13" x14ac:dyDescent="0.25">
      <c r="A178" s="66" t="s">
        <v>302</v>
      </c>
      <c r="B178" s="83" t="s">
        <v>158</v>
      </c>
      <c r="C178" s="210" t="s">
        <v>94</v>
      </c>
      <c r="E178" s="94"/>
      <c r="F178" s="92" t="str">
        <f t="shared" si="28"/>
        <v/>
      </c>
      <c r="G178" s="92"/>
      <c r="H178" s="64"/>
      <c r="L178" s="64"/>
      <c r="M178" s="64"/>
    </row>
    <row r="179" spans="1:13" x14ac:dyDescent="0.25">
      <c r="A179" s="66" t="s">
        <v>10</v>
      </c>
      <c r="B179" s="100" t="s">
        <v>160</v>
      </c>
      <c r="C179" s="210">
        <f>SUM(C174:C178)</f>
        <v>121.96275</v>
      </c>
      <c r="E179" s="94"/>
      <c r="F179" s="94">
        <f>SUM(F174:F178)</f>
        <v>1</v>
      </c>
      <c r="G179" s="92"/>
      <c r="H179" s="64"/>
      <c r="L179" s="64"/>
      <c r="M179" s="64"/>
    </row>
    <row r="180" spans="1:13" outlineLevel="1" x14ac:dyDescent="0.25">
      <c r="A180" s="66" t="s">
        <v>303</v>
      </c>
      <c r="B180" s="106" t="s">
        <v>304</v>
      </c>
      <c r="E180" s="94"/>
      <c r="F180" s="92">
        <f t="shared" si="28"/>
        <v>0</v>
      </c>
      <c r="G180" s="92"/>
      <c r="H180" s="64"/>
      <c r="L180" s="64"/>
      <c r="M180" s="64"/>
    </row>
    <row r="181" spans="1:13" s="106" customFormat="1" ht="30" outlineLevel="1" x14ac:dyDescent="0.25">
      <c r="A181" s="66" t="s">
        <v>305</v>
      </c>
      <c r="B181" s="106" t="s">
        <v>306</v>
      </c>
      <c r="F181" s="92">
        <f t="shared" si="28"/>
        <v>0</v>
      </c>
    </row>
    <row r="182" spans="1:13" ht="30" outlineLevel="1" x14ac:dyDescent="0.25">
      <c r="A182" s="66" t="s">
        <v>307</v>
      </c>
      <c r="B182" s="106" t="s">
        <v>308</v>
      </c>
      <c r="E182" s="94"/>
      <c r="F182" s="92">
        <f t="shared" si="28"/>
        <v>0</v>
      </c>
      <c r="G182" s="92"/>
      <c r="H182" s="64"/>
      <c r="L182" s="64"/>
      <c r="M182" s="64"/>
    </row>
    <row r="183" spans="1:13" outlineLevel="1" x14ac:dyDescent="0.25">
      <c r="A183" s="66" t="s">
        <v>309</v>
      </c>
      <c r="B183" s="106" t="s">
        <v>310</v>
      </c>
      <c r="E183" s="94"/>
      <c r="F183" s="92">
        <f t="shared" si="28"/>
        <v>0</v>
      </c>
      <c r="G183" s="92"/>
      <c r="H183" s="64"/>
      <c r="L183" s="64"/>
      <c r="M183" s="64"/>
    </row>
    <row r="184" spans="1:13" s="106" customFormat="1" ht="30" outlineLevel="1" x14ac:dyDescent="0.25">
      <c r="A184" s="66" t="s">
        <v>311</v>
      </c>
      <c r="B184" s="106" t="s">
        <v>312</v>
      </c>
      <c r="F184" s="92">
        <f t="shared" si="28"/>
        <v>0</v>
      </c>
    </row>
    <row r="185" spans="1:13" ht="30" outlineLevel="1" x14ac:dyDescent="0.25">
      <c r="A185" s="66" t="s">
        <v>313</v>
      </c>
      <c r="B185" s="106" t="s">
        <v>314</v>
      </c>
      <c r="E185" s="94"/>
      <c r="F185" s="92">
        <f t="shared" si="28"/>
        <v>0</v>
      </c>
      <c r="G185" s="92"/>
      <c r="H185" s="64"/>
      <c r="L185" s="64"/>
      <c r="M185" s="64"/>
    </row>
    <row r="186" spans="1:13" outlineLevel="1" x14ac:dyDescent="0.25">
      <c r="A186" s="66" t="s">
        <v>315</v>
      </c>
      <c r="B186" s="106" t="s">
        <v>316</v>
      </c>
      <c r="E186" s="94"/>
      <c r="F186" s="92">
        <f t="shared" si="28"/>
        <v>0</v>
      </c>
      <c r="G186" s="92"/>
      <c r="H186" s="64"/>
      <c r="L186" s="64"/>
      <c r="M186" s="64"/>
    </row>
    <row r="187" spans="1:13" outlineLevel="1" x14ac:dyDescent="0.25">
      <c r="A187" s="66" t="s">
        <v>317</v>
      </c>
      <c r="B187" s="106" t="s">
        <v>318</v>
      </c>
      <c r="E187" s="94"/>
      <c r="F187" s="92">
        <f t="shared" si="28"/>
        <v>0</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210">
        <f>+C56</f>
        <v>121.96275</v>
      </c>
      <c r="E193" s="91"/>
      <c r="F193" s="92">
        <f t="shared" ref="F193:F206" si="29">IF($C$208=0,"",IF(C193="[for completion]","",C193/$C$208))</f>
        <v>1</v>
      </c>
      <c r="G193" s="92"/>
      <c r="H193" s="64"/>
      <c r="L193" s="64"/>
      <c r="M193" s="64"/>
    </row>
    <row r="194" spans="1:13" x14ac:dyDescent="0.25">
      <c r="A194" s="66" t="s">
        <v>326</v>
      </c>
      <c r="B194" s="83" t="s">
        <v>327</v>
      </c>
      <c r="C194" s="210">
        <v>0</v>
      </c>
      <c r="E194" s="94"/>
      <c r="F194" s="92">
        <f t="shared" si="29"/>
        <v>0</v>
      </c>
      <c r="G194" s="94"/>
      <c r="H194" s="64"/>
      <c r="L194" s="64"/>
      <c r="M194" s="64"/>
    </row>
    <row r="195" spans="1:13" x14ac:dyDescent="0.25">
      <c r="A195" s="66" t="s">
        <v>328</v>
      </c>
      <c r="B195" s="83" t="s">
        <v>329</v>
      </c>
      <c r="C195" s="210">
        <v>0</v>
      </c>
      <c r="E195" s="94"/>
      <c r="F195" s="92">
        <f t="shared" si="29"/>
        <v>0</v>
      </c>
      <c r="G195" s="94"/>
      <c r="H195" s="64"/>
      <c r="L195" s="64"/>
      <c r="M195" s="64"/>
    </row>
    <row r="196" spans="1:13" x14ac:dyDescent="0.25">
      <c r="A196" s="66" t="s">
        <v>330</v>
      </c>
      <c r="B196" s="83" t="s">
        <v>331</v>
      </c>
      <c r="C196" s="210">
        <v>0</v>
      </c>
      <c r="E196" s="94"/>
      <c r="F196" s="92">
        <f t="shared" si="29"/>
        <v>0</v>
      </c>
      <c r="G196" s="94"/>
      <c r="H196" s="64"/>
      <c r="L196" s="64"/>
      <c r="M196" s="64"/>
    </row>
    <row r="197" spans="1:13" x14ac:dyDescent="0.25">
      <c r="A197" s="66" t="s">
        <v>332</v>
      </c>
      <c r="B197" s="83" t="s">
        <v>333</v>
      </c>
      <c r="C197" s="210">
        <v>0</v>
      </c>
      <c r="E197" s="94"/>
      <c r="F197" s="92">
        <f t="shared" si="29"/>
        <v>0</v>
      </c>
      <c r="G197" s="94"/>
      <c r="H197" s="64"/>
      <c r="L197" s="64"/>
      <c r="M197" s="64"/>
    </row>
    <row r="198" spans="1:13" x14ac:dyDescent="0.25">
      <c r="A198" s="66" t="s">
        <v>334</v>
      </c>
      <c r="B198" s="83" t="s">
        <v>335</v>
      </c>
      <c r="C198" s="210">
        <v>0</v>
      </c>
      <c r="E198" s="94"/>
      <c r="F198" s="92">
        <f t="shared" si="29"/>
        <v>0</v>
      </c>
      <c r="G198" s="94"/>
      <c r="H198" s="64"/>
      <c r="L198" s="64"/>
      <c r="M198" s="64"/>
    </row>
    <row r="199" spans="1:13" x14ac:dyDescent="0.25">
      <c r="A199" s="66" t="s">
        <v>336</v>
      </c>
      <c r="B199" s="83" t="s">
        <v>337</v>
      </c>
      <c r="C199" s="210">
        <v>0</v>
      </c>
      <c r="E199" s="94"/>
      <c r="F199" s="92">
        <f t="shared" si="29"/>
        <v>0</v>
      </c>
      <c r="G199" s="94"/>
      <c r="H199" s="64"/>
      <c r="L199" s="64"/>
      <c r="M199" s="64"/>
    </row>
    <row r="200" spans="1:13" x14ac:dyDescent="0.25">
      <c r="A200" s="66" t="s">
        <v>338</v>
      </c>
      <c r="B200" s="83" t="s">
        <v>12</v>
      </c>
      <c r="C200" s="210">
        <v>0</v>
      </c>
      <c r="E200" s="94"/>
      <c r="F200" s="92">
        <f t="shared" si="29"/>
        <v>0</v>
      </c>
      <c r="G200" s="94"/>
      <c r="H200" s="64"/>
      <c r="L200" s="64"/>
      <c r="M200" s="64"/>
    </row>
    <row r="201" spans="1:13" x14ac:dyDescent="0.25">
      <c r="A201" s="66" t="s">
        <v>339</v>
      </c>
      <c r="B201" s="83" t="s">
        <v>340</v>
      </c>
      <c r="C201" s="210">
        <v>0</v>
      </c>
      <c r="E201" s="94"/>
      <c r="F201" s="92">
        <f t="shared" si="29"/>
        <v>0</v>
      </c>
      <c r="G201" s="94"/>
      <c r="H201" s="64"/>
      <c r="L201" s="64"/>
      <c r="M201" s="64"/>
    </row>
    <row r="202" spans="1:13" x14ac:dyDescent="0.25">
      <c r="A202" s="66" t="s">
        <v>341</v>
      </c>
      <c r="B202" s="83" t="s">
        <v>342</v>
      </c>
      <c r="C202" s="210">
        <v>0</v>
      </c>
      <c r="E202" s="94"/>
      <c r="F202" s="92">
        <f t="shared" si="29"/>
        <v>0</v>
      </c>
      <c r="G202" s="94"/>
      <c r="H202" s="64"/>
      <c r="L202" s="64"/>
      <c r="M202" s="64"/>
    </row>
    <row r="203" spans="1:13" x14ac:dyDescent="0.25">
      <c r="A203" s="66" t="s">
        <v>343</v>
      </c>
      <c r="B203" s="83" t="s">
        <v>344</v>
      </c>
      <c r="C203" s="210">
        <v>0</v>
      </c>
      <c r="E203" s="94"/>
      <c r="F203" s="92">
        <f t="shared" si="29"/>
        <v>0</v>
      </c>
      <c r="G203" s="94"/>
      <c r="H203" s="64"/>
      <c r="L203" s="64"/>
      <c r="M203" s="64"/>
    </row>
    <row r="204" spans="1:13" x14ac:dyDescent="0.25">
      <c r="A204" s="66" t="s">
        <v>345</v>
      </c>
      <c r="B204" s="83" t="s">
        <v>346</v>
      </c>
      <c r="C204" s="210">
        <v>0</v>
      </c>
      <c r="E204" s="94"/>
      <c r="F204" s="92">
        <f t="shared" si="29"/>
        <v>0</v>
      </c>
      <c r="G204" s="94"/>
      <c r="H204" s="64"/>
      <c r="L204" s="64"/>
      <c r="M204" s="64"/>
    </row>
    <row r="205" spans="1:13" x14ac:dyDescent="0.25">
      <c r="A205" s="66" t="s">
        <v>347</v>
      </c>
      <c r="B205" s="83" t="s">
        <v>348</v>
      </c>
      <c r="C205" s="210">
        <v>0</v>
      </c>
      <c r="E205" s="94"/>
      <c r="F205" s="92">
        <f t="shared" si="29"/>
        <v>0</v>
      </c>
      <c r="G205" s="94"/>
      <c r="H205" s="64"/>
      <c r="L205" s="64"/>
      <c r="M205" s="64"/>
    </row>
    <row r="206" spans="1:13" x14ac:dyDescent="0.25">
      <c r="A206" s="66" t="s">
        <v>349</v>
      </c>
      <c r="B206" s="83" t="s">
        <v>158</v>
      </c>
      <c r="C206" s="210">
        <v>0</v>
      </c>
      <c r="E206" s="94"/>
      <c r="F206" s="92">
        <f t="shared" si="29"/>
        <v>0</v>
      </c>
      <c r="G206" s="94"/>
      <c r="H206" s="64"/>
      <c r="L206" s="64"/>
      <c r="M206" s="64"/>
    </row>
    <row r="207" spans="1:13" x14ac:dyDescent="0.25">
      <c r="A207" s="66" t="s">
        <v>350</v>
      </c>
      <c r="B207" s="93" t="s">
        <v>351</v>
      </c>
      <c r="C207" s="210">
        <v>0</v>
      </c>
      <c r="E207" s="94"/>
      <c r="F207" s="92"/>
      <c r="G207" s="94"/>
      <c r="H207" s="64"/>
      <c r="L207" s="64"/>
      <c r="M207" s="64"/>
    </row>
    <row r="208" spans="1:13" x14ac:dyDescent="0.25">
      <c r="A208" s="66" t="s">
        <v>352</v>
      </c>
      <c r="B208" s="100" t="s">
        <v>160</v>
      </c>
      <c r="C208" s="210">
        <f>SUM(C193:C206)</f>
        <v>121.96275</v>
      </c>
      <c r="D208" s="83"/>
      <c r="E208" s="94"/>
      <c r="F208" s="94">
        <f>SUM(F193:F206)</f>
        <v>1</v>
      </c>
      <c r="G208" s="94"/>
      <c r="H208" s="64"/>
      <c r="L208" s="64"/>
      <c r="M208" s="64"/>
    </row>
    <row r="209" spans="1:13" outlineLevel="1" x14ac:dyDescent="0.25">
      <c r="A209" s="66" t="s">
        <v>353</v>
      </c>
      <c r="B209" s="95" t="s">
        <v>162</v>
      </c>
      <c r="E209" s="94"/>
      <c r="F209" s="92">
        <f>IF($C$208=0,"",IF(C209="[for completion]","",C209/$C$208))</f>
        <v>0</v>
      </c>
      <c r="G209" s="94"/>
      <c r="H209" s="64"/>
      <c r="L209" s="64"/>
      <c r="M209" s="64"/>
    </row>
    <row r="210" spans="1:13" outlineLevel="1" x14ac:dyDescent="0.25">
      <c r="A210" s="66" t="s">
        <v>354</v>
      </c>
      <c r="B210" s="95" t="s">
        <v>162</v>
      </c>
      <c r="E210" s="94"/>
      <c r="F210" s="92">
        <f t="shared" ref="F210:F215" si="30">IF($C$208=0,"",IF(C210="[for completion]","",C210/$C$208))</f>
        <v>0</v>
      </c>
      <c r="G210" s="94"/>
      <c r="H210" s="64"/>
      <c r="L210" s="64"/>
      <c r="M210" s="64"/>
    </row>
    <row r="211" spans="1:13" outlineLevel="1" x14ac:dyDescent="0.25">
      <c r="A211" s="66" t="s">
        <v>355</v>
      </c>
      <c r="B211" s="95" t="s">
        <v>162</v>
      </c>
      <c r="E211" s="94"/>
      <c r="F211" s="92">
        <f t="shared" si="30"/>
        <v>0</v>
      </c>
      <c r="G211" s="94"/>
      <c r="H211" s="64"/>
      <c r="L211" s="64"/>
      <c r="M211" s="64"/>
    </row>
    <row r="212" spans="1:13" outlineLevel="1" x14ac:dyDescent="0.25">
      <c r="A212" s="66" t="s">
        <v>356</v>
      </c>
      <c r="B212" s="95" t="s">
        <v>162</v>
      </c>
      <c r="E212" s="94"/>
      <c r="F212" s="92">
        <f t="shared" si="30"/>
        <v>0</v>
      </c>
      <c r="G212" s="94"/>
      <c r="H212" s="64"/>
      <c r="L212" s="64"/>
      <c r="M212" s="64"/>
    </row>
    <row r="213" spans="1:13" outlineLevel="1" x14ac:dyDescent="0.25">
      <c r="A213" s="66" t="s">
        <v>357</v>
      </c>
      <c r="B213" s="95" t="s">
        <v>162</v>
      </c>
      <c r="E213" s="94"/>
      <c r="F213" s="92">
        <f t="shared" si="30"/>
        <v>0</v>
      </c>
      <c r="G213" s="94"/>
      <c r="H213" s="64"/>
      <c r="L213" s="64"/>
      <c r="M213" s="64"/>
    </row>
    <row r="214" spans="1:13" outlineLevel="1" x14ac:dyDescent="0.25">
      <c r="A214" s="66" t="s">
        <v>358</v>
      </c>
      <c r="B214" s="95" t="s">
        <v>162</v>
      </c>
      <c r="E214" s="94"/>
      <c r="F214" s="92">
        <f t="shared" si="30"/>
        <v>0</v>
      </c>
      <c r="G214" s="94"/>
      <c r="H214" s="64"/>
      <c r="L214" s="64"/>
      <c r="M214" s="64"/>
    </row>
    <row r="215" spans="1:13" outlineLevel="1" x14ac:dyDescent="0.25">
      <c r="A215" s="66" t="s">
        <v>359</v>
      </c>
      <c r="B215" s="95" t="s">
        <v>162</v>
      </c>
      <c r="E215" s="94"/>
      <c r="F215" s="92">
        <f t="shared" si="30"/>
        <v>0</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210">
        <v>0</v>
      </c>
      <c r="E217" s="104"/>
      <c r="F217" s="92">
        <f>IF($C$38=0,"",IF(C217="[for completion]","",IF(C217="","",C217/$C$38)))</f>
        <v>0</v>
      </c>
      <c r="G217" s="92">
        <f>IF($C$39=0,"",IF(C217="[for completion]","",IF(C217="","",C217/$C$39)))</f>
        <v>0</v>
      </c>
      <c r="H217" s="64"/>
      <c r="L217" s="64"/>
      <c r="M217" s="64"/>
    </row>
    <row r="218" spans="1:13" x14ac:dyDescent="0.25">
      <c r="A218" s="66" t="s">
        <v>363</v>
      </c>
      <c r="B218" s="62" t="s">
        <v>364</v>
      </c>
      <c r="C218" s="210">
        <f>+C56</f>
        <v>121.96275</v>
      </c>
      <c r="E218" s="104"/>
      <c r="F218" s="92">
        <f t="shared" ref="F218:F219" si="31">IF($C$38=0,"",IF(C218="[for completion]","",IF(C218="","",C218/$C$38)))</f>
        <v>1.5532841288858337E-2</v>
      </c>
      <c r="G218" s="92">
        <f t="shared" ref="G218:G219" si="32">IF($C$39=0,"",IF(C218="[for completion]","",IF(C218="","",C218/$C$39)))</f>
        <v>2.6982909292035399E-2</v>
      </c>
      <c r="H218" s="64"/>
      <c r="L218" s="64"/>
      <c r="M218" s="64"/>
    </row>
    <row r="219" spans="1:13" x14ac:dyDescent="0.25">
      <c r="A219" s="66" t="s">
        <v>365</v>
      </c>
      <c r="B219" s="62" t="s">
        <v>158</v>
      </c>
      <c r="C219" s="210">
        <v>0</v>
      </c>
      <c r="E219" s="104"/>
      <c r="F219" s="92">
        <f t="shared" si="31"/>
        <v>0</v>
      </c>
      <c r="G219" s="92">
        <f t="shared" si="32"/>
        <v>0</v>
      </c>
      <c r="H219" s="64"/>
      <c r="L219" s="64"/>
      <c r="M219" s="64"/>
    </row>
    <row r="220" spans="1:13" x14ac:dyDescent="0.25">
      <c r="A220" s="66" t="s">
        <v>366</v>
      </c>
      <c r="B220" s="100" t="s">
        <v>160</v>
      </c>
      <c r="C220" s="210">
        <f>SUM(C217:C219)</f>
        <v>121.96275</v>
      </c>
      <c r="E220" s="104"/>
      <c r="F220" s="103">
        <f>SUM(F217:F219)</f>
        <v>1.5532841288858337E-2</v>
      </c>
      <c r="G220" s="103">
        <f>SUM(G217:G219)</f>
        <v>2.6982909292035399E-2</v>
      </c>
      <c r="H220" s="64"/>
      <c r="L220" s="64"/>
      <c r="M220" s="64"/>
    </row>
    <row r="221" spans="1:13"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E222" s="104"/>
      <c r="F222" s="92" t="str">
        <f t="shared" si="33"/>
        <v/>
      </c>
      <c r="G222" s="92" t="str">
        <f t="shared" si="34"/>
        <v/>
      </c>
      <c r="H222" s="64"/>
      <c r="L222" s="64"/>
      <c r="M222" s="64"/>
    </row>
    <row r="223" spans="1:13" outlineLevel="1" x14ac:dyDescent="0.25">
      <c r="A223" s="66" t="s">
        <v>369</v>
      </c>
      <c r="B223" s="95" t="s">
        <v>162</v>
      </c>
      <c r="E223" s="104"/>
      <c r="F223" s="92" t="str">
        <f t="shared" si="33"/>
        <v/>
      </c>
      <c r="G223" s="92" t="str">
        <f t="shared" si="34"/>
        <v/>
      </c>
      <c r="H223" s="64"/>
      <c r="L223" s="64"/>
      <c r="M223" s="64"/>
    </row>
    <row r="224" spans="1:13" outlineLevel="1" x14ac:dyDescent="0.25">
      <c r="A224" s="66" t="s">
        <v>370</v>
      </c>
      <c r="B224" s="95" t="s">
        <v>162</v>
      </c>
      <c r="E224" s="104"/>
      <c r="F224" s="92" t="str">
        <f t="shared" si="33"/>
        <v/>
      </c>
      <c r="G224" s="92" t="str">
        <f t="shared" si="34"/>
        <v/>
      </c>
      <c r="H224" s="64"/>
      <c r="L224" s="64"/>
      <c r="M224" s="64"/>
    </row>
    <row r="225" spans="1:14" outlineLevel="1" x14ac:dyDescent="0.25">
      <c r="A225" s="66" t="s">
        <v>371</v>
      </c>
      <c r="B225" s="95" t="s">
        <v>162</v>
      </c>
      <c r="E225" s="104"/>
      <c r="F225" s="92" t="str">
        <f t="shared" si="33"/>
        <v/>
      </c>
      <c r="G225" s="92" t="str">
        <f t="shared" si="34"/>
        <v/>
      </c>
      <c r="H225" s="64"/>
      <c r="L225" s="64"/>
      <c r="M225" s="64"/>
    </row>
    <row r="226" spans="1:14" outlineLevel="1" x14ac:dyDescent="0.25">
      <c r="A226" s="66" t="s">
        <v>372</v>
      </c>
      <c r="B226" s="95" t="s">
        <v>162</v>
      </c>
      <c r="E226" s="83"/>
      <c r="F226" s="92" t="str">
        <f t="shared" si="33"/>
        <v/>
      </c>
      <c r="G226" s="92" t="str">
        <f t="shared" si="34"/>
        <v/>
      </c>
      <c r="H226" s="64"/>
      <c r="L226" s="64"/>
      <c r="M226" s="64"/>
    </row>
    <row r="227" spans="1:14" outlineLevel="1" x14ac:dyDescent="0.25">
      <c r="A227" s="66" t="s">
        <v>373</v>
      </c>
      <c r="B227" s="95" t="s">
        <v>162</v>
      </c>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x14ac:dyDescent="0.25">
      <c r="A229" s="66" t="s">
        <v>375</v>
      </c>
      <c r="B229" s="83" t="s">
        <v>376</v>
      </c>
      <c r="C229" s="207" t="s">
        <v>1791</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208">
        <v>0</v>
      </c>
      <c r="E231" s="83"/>
      <c r="H231" s="64"/>
      <c r="L231" s="64"/>
      <c r="M231" s="64"/>
    </row>
    <row r="232" spans="1:14" x14ac:dyDescent="0.25">
      <c r="A232" s="66" t="s">
        <v>378</v>
      </c>
      <c r="B232" s="107" t="s">
        <v>379</v>
      </c>
      <c r="C232" s="151" t="s">
        <v>1408</v>
      </c>
      <c r="E232" s="83"/>
      <c r="H232" s="64"/>
      <c r="L232" s="64"/>
      <c r="M232" s="64"/>
    </row>
    <row r="233" spans="1:14" x14ac:dyDescent="0.25">
      <c r="A233" s="66" t="s">
        <v>380</v>
      </c>
      <c r="B233" s="107" t="s">
        <v>381</v>
      </c>
      <c r="C233" s="151" t="s">
        <v>1408</v>
      </c>
      <c r="E233" s="83"/>
      <c r="H233" s="64"/>
      <c r="L233" s="64"/>
      <c r="M233" s="64"/>
    </row>
    <row r="234" spans="1:14" outlineLevel="1" x14ac:dyDescent="0.25">
      <c r="A234" s="66" t="s">
        <v>382</v>
      </c>
      <c r="B234" s="81" t="s">
        <v>383</v>
      </c>
      <c r="C234" s="208">
        <v>0</v>
      </c>
      <c r="D234" s="83"/>
      <c r="E234" s="83"/>
      <c r="H234" s="64"/>
      <c r="L234" s="64"/>
      <c r="M234" s="64"/>
    </row>
    <row r="235" spans="1:14" outlineLevel="1" x14ac:dyDescent="0.25">
      <c r="A235" s="66" t="s">
        <v>384</v>
      </c>
      <c r="B235" s="81" t="s">
        <v>385</v>
      </c>
      <c r="C235" s="208">
        <v>0</v>
      </c>
      <c r="D235" s="83"/>
      <c r="E235" s="83"/>
      <c r="H235" s="64"/>
      <c r="L235" s="64"/>
      <c r="M235" s="64"/>
    </row>
    <row r="236" spans="1:14" outlineLevel="1" x14ac:dyDescent="0.25">
      <c r="A236" s="66" t="s">
        <v>386</v>
      </c>
      <c r="B236" s="81" t="s">
        <v>387</v>
      </c>
      <c r="C236" s="208">
        <v>0</v>
      </c>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393"/>
  <sheetViews>
    <sheetView topLeftCell="A190" zoomScale="80" zoomScaleNormal="80" workbookViewId="0">
      <selection activeCell="B192" sqref="B192"/>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3" t="s">
        <v>538</v>
      </c>
      <c r="B1" s="193"/>
      <c r="C1" s="146"/>
      <c r="D1" s="146"/>
      <c r="E1" s="146"/>
      <c r="F1" s="202" t="s">
        <v>1767</v>
      </c>
    </row>
    <row r="2" spans="1:7" ht="15.75" thickBot="1" x14ac:dyDescent="0.3">
      <c r="A2" s="146"/>
      <c r="B2" s="146"/>
      <c r="C2" s="146"/>
      <c r="D2" s="146"/>
      <c r="E2" s="146"/>
      <c r="F2" s="146"/>
    </row>
    <row r="3" spans="1:7" ht="19.5" thickBot="1" x14ac:dyDescent="0.3">
      <c r="A3" s="148"/>
      <c r="B3" s="149" t="s">
        <v>82</v>
      </c>
      <c r="C3" s="150" t="s">
        <v>83</v>
      </c>
      <c r="D3" s="148"/>
      <c r="E3" s="148"/>
      <c r="F3" s="146"/>
      <c r="G3" s="148"/>
    </row>
    <row r="4" spans="1:7" ht="15.75" thickBot="1" x14ac:dyDescent="0.3"/>
    <row r="5" spans="1:7" ht="18.75" x14ac:dyDescent="0.25">
      <c r="A5" s="152"/>
      <c r="B5" s="153" t="s">
        <v>539</v>
      </c>
      <c r="C5" s="152"/>
      <c r="E5" s="154"/>
      <c r="F5" s="154"/>
    </row>
    <row r="6" spans="1:7" x14ac:dyDescent="0.25">
      <c r="B6" s="155" t="s">
        <v>540</v>
      </c>
    </row>
    <row r="7" spans="1:7" x14ac:dyDescent="0.25">
      <c r="B7" s="156" t="s">
        <v>541</v>
      </c>
    </row>
    <row r="8" spans="1:7" ht="15.75" thickBot="1" x14ac:dyDescent="0.3">
      <c r="B8" s="157" t="s">
        <v>542</v>
      </c>
    </row>
    <row r="9" spans="1:7" x14ac:dyDescent="0.25">
      <c r="B9" s="158"/>
    </row>
    <row r="10" spans="1:7" ht="37.5" x14ac:dyDescent="0.25">
      <c r="A10" s="159" t="s">
        <v>92</v>
      </c>
      <c r="B10" s="159" t="s">
        <v>540</v>
      </c>
      <c r="C10" s="160"/>
      <c r="D10" s="160"/>
      <c r="E10" s="160"/>
      <c r="F10" s="160"/>
      <c r="G10" s="161"/>
    </row>
    <row r="11" spans="1:7" ht="15" customHeight="1" x14ac:dyDescent="0.25">
      <c r="A11" s="162"/>
      <c r="B11" s="163" t="s">
        <v>543</v>
      </c>
      <c r="C11" s="162" t="s">
        <v>124</v>
      </c>
      <c r="D11" s="162"/>
      <c r="E11" s="162"/>
      <c r="F11" s="164" t="s">
        <v>544</v>
      </c>
      <c r="G11" s="164"/>
    </row>
    <row r="12" spans="1:7" x14ac:dyDescent="0.25">
      <c r="A12" s="151" t="s">
        <v>545</v>
      </c>
      <c r="B12" s="151" t="s">
        <v>546</v>
      </c>
      <c r="C12" s="210">
        <f>'A. HTT General'!C53</f>
        <v>7729.9651575801499</v>
      </c>
      <c r="F12" s="165">
        <f>IF($C$15=0,"",IF(C12="[for completion]","",C12/$C$15))</f>
        <v>1</v>
      </c>
    </row>
    <row r="13" spans="1:7" x14ac:dyDescent="0.25">
      <c r="A13" s="151" t="s">
        <v>547</v>
      </c>
      <c r="B13" s="151" t="s">
        <v>548</v>
      </c>
      <c r="C13" s="210">
        <v>0</v>
      </c>
      <c r="F13" s="165">
        <f>IF($C$15=0,"",IF(C13="[for completion]","",C13/$C$15))</f>
        <v>0</v>
      </c>
    </row>
    <row r="14" spans="1:7" x14ac:dyDescent="0.25">
      <c r="A14" s="151" t="s">
        <v>549</v>
      </c>
      <c r="B14" s="151" t="s">
        <v>158</v>
      </c>
      <c r="C14" s="210">
        <v>0</v>
      </c>
      <c r="F14" s="165">
        <f>IF($C$15=0,"",IF(C14="[for completion]","",C14/$C$15))</f>
        <v>0</v>
      </c>
    </row>
    <row r="15" spans="1:7" x14ac:dyDescent="0.25">
      <c r="A15" s="151" t="s">
        <v>550</v>
      </c>
      <c r="B15" s="166" t="s">
        <v>160</v>
      </c>
      <c r="C15" s="210">
        <f>SUM(C12:C14)</f>
        <v>7729.9651575801499</v>
      </c>
      <c r="F15" s="167">
        <f>SUM(F12:F14)</f>
        <v>1</v>
      </c>
    </row>
    <row r="16" spans="1:7" outlineLevel="1" x14ac:dyDescent="0.25">
      <c r="A16" s="151" t="s">
        <v>551</v>
      </c>
      <c r="B16" s="168" t="s">
        <v>552</v>
      </c>
      <c r="F16" s="165">
        <f t="shared" ref="F16:F26" si="0">IF($C$15=0,"",IF(C16="[for completion]","",C16/$C$15))</f>
        <v>0</v>
      </c>
    </row>
    <row r="17" spans="1:7" outlineLevel="1" x14ac:dyDescent="0.25">
      <c r="A17" s="151" t="s">
        <v>553</v>
      </c>
      <c r="B17" s="168" t="s">
        <v>1591</v>
      </c>
      <c r="F17" s="165">
        <f t="shared" si="0"/>
        <v>0</v>
      </c>
    </row>
    <row r="18" spans="1:7" outlineLevel="1" x14ac:dyDescent="0.25">
      <c r="A18" s="151" t="s">
        <v>554</v>
      </c>
      <c r="B18" s="168" t="s">
        <v>162</v>
      </c>
      <c r="F18" s="165">
        <f t="shared" si="0"/>
        <v>0</v>
      </c>
    </row>
    <row r="19" spans="1:7" outlineLevel="1" x14ac:dyDescent="0.25">
      <c r="A19" s="151" t="s">
        <v>555</v>
      </c>
      <c r="B19" s="168" t="s">
        <v>162</v>
      </c>
      <c r="F19" s="165">
        <f t="shared" si="0"/>
        <v>0</v>
      </c>
    </row>
    <row r="20" spans="1:7" outlineLevel="1" x14ac:dyDescent="0.25">
      <c r="A20" s="151" t="s">
        <v>556</v>
      </c>
      <c r="B20" s="168" t="s">
        <v>162</v>
      </c>
      <c r="F20" s="165">
        <f t="shared" si="0"/>
        <v>0</v>
      </c>
    </row>
    <row r="21" spans="1:7" outlineLevel="1" x14ac:dyDescent="0.25">
      <c r="A21" s="151" t="s">
        <v>557</v>
      </c>
      <c r="B21" s="168" t="s">
        <v>162</v>
      </c>
      <c r="F21" s="165">
        <f t="shared" si="0"/>
        <v>0</v>
      </c>
    </row>
    <row r="22" spans="1:7" outlineLevel="1" x14ac:dyDescent="0.25">
      <c r="A22" s="151" t="s">
        <v>558</v>
      </c>
      <c r="B22" s="168" t="s">
        <v>162</v>
      </c>
      <c r="F22" s="165">
        <f t="shared" si="0"/>
        <v>0</v>
      </c>
    </row>
    <row r="23" spans="1:7" outlineLevel="1" x14ac:dyDescent="0.25">
      <c r="A23" s="151" t="s">
        <v>559</v>
      </c>
      <c r="B23" s="168" t="s">
        <v>162</v>
      </c>
      <c r="F23" s="165">
        <f t="shared" si="0"/>
        <v>0</v>
      </c>
    </row>
    <row r="24" spans="1:7" outlineLevel="1" x14ac:dyDescent="0.25">
      <c r="A24" s="151" t="s">
        <v>560</v>
      </c>
      <c r="B24" s="168" t="s">
        <v>162</v>
      </c>
      <c r="F24" s="165">
        <f t="shared" si="0"/>
        <v>0</v>
      </c>
    </row>
    <row r="25" spans="1:7" outlineLevel="1" x14ac:dyDescent="0.25">
      <c r="A25" s="151" t="s">
        <v>561</v>
      </c>
      <c r="B25" s="168" t="s">
        <v>162</v>
      </c>
      <c r="F25" s="165">
        <f t="shared" si="0"/>
        <v>0</v>
      </c>
    </row>
    <row r="26" spans="1:7" outlineLevel="1" x14ac:dyDescent="0.25">
      <c r="A26" s="151" t="s">
        <v>562</v>
      </c>
      <c r="B26" s="168" t="s">
        <v>162</v>
      </c>
      <c r="C26" s="147"/>
      <c r="D26" s="147"/>
      <c r="E26" s="147"/>
      <c r="F26" s="165">
        <f t="shared" si="0"/>
        <v>0</v>
      </c>
    </row>
    <row r="27" spans="1:7" ht="15" customHeight="1" x14ac:dyDescent="0.25">
      <c r="A27" s="162"/>
      <c r="B27" s="163" t="s">
        <v>563</v>
      </c>
      <c r="C27" s="162" t="s">
        <v>564</v>
      </c>
      <c r="D27" s="162" t="s">
        <v>565</v>
      </c>
      <c r="E27" s="169"/>
      <c r="F27" s="162" t="s">
        <v>566</v>
      </c>
      <c r="G27" s="164"/>
    </row>
    <row r="28" spans="1:7" x14ac:dyDescent="0.25">
      <c r="A28" s="151" t="s">
        <v>567</v>
      </c>
      <c r="B28" s="151" t="s">
        <v>568</v>
      </c>
      <c r="C28" s="211">
        <f>$D$227</f>
        <v>193739</v>
      </c>
      <c r="D28" s="151" t="s">
        <v>94</v>
      </c>
      <c r="F28" s="151" t="s">
        <v>94</v>
      </c>
    </row>
    <row r="29" spans="1:7" outlineLevel="1" x14ac:dyDescent="0.25">
      <c r="A29" s="151" t="s">
        <v>569</v>
      </c>
      <c r="B29" s="170" t="s">
        <v>570</v>
      </c>
    </row>
    <row r="30" spans="1:7" outlineLevel="1" x14ac:dyDescent="0.25">
      <c r="A30" s="151" t="s">
        <v>571</v>
      </c>
      <c r="B30" s="170" t="s">
        <v>572</v>
      </c>
    </row>
    <row r="31" spans="1:7" outlineLevel="1" x14ac:dyDescent="0.25">
      <c r="A31" s="151" t="s">
        <v>573</v>
      </c>
      <c r="B31" s="170"/>
    </row>
    <row r="32" spans="1:7" outlineLevel="1" x14ac:dyDescent="0.25">
      <c r="A32" s="151" t="s">
        <v>574</v>
      </c>
      <c r="B32" s="170"/>
    </row>
    <row r="33" spans="1:7" outlineLevel="1" x14ac:dyDescent="0.25">
      <c r="A33" s="151" t="s">
        <v>575</v>
      </c>
      <c r="B33" s="170"/>
    </row>
    <row r="34" spans="1:7" outlineLevel="1" x14ac:dyDescent="0.25">
      <c r="A34" s="151" t="s">
        <v>576</v>
      </c>
      <c r="B34" s="170"/>
    </row>
    <row r="35" spans="1:7" ht="15" customHeight="1" x14ac:dyDescent="0.25">
      <c r="A35" s="162"/>
      <c r="B35" s="163" t="s">
        <v>577</v>
      </c>
      <c r="C35" s="162" t="s">
        <v>578</v>
      </c>
      <c r="D35" s="162" t="s">
        <v>579</v>
      </c>
      <c r="E35" s="169"/>
      <c r="F35" s="164" t="s">
        <v>544</v>
      </c>
      <c r="G35" s="164"/>
    </row>
    <row r="36" spans="1:7" x14ac:dyDescent="0.25">
      <c r="A36" s="151" t="s">
        <v>580</v>
      </c>
      <c r="B36" s="151" t="s">
        <v>581</v>
      </c>
      <c r="C36" s="186">
        <v>8.6377737853739699E-4</v>
      </c>
      <c r="D36" s="186" t="s">
        <v>94</v>
      </c>
      <c r="F36" s="186" t="s">
        <v>94</v>
      </c>
    </row>
    <row r="37" spans="1:7" outlineLevel="1" x14ac:dyDescent="0.25">
      <c r="A37" s="151" t="s">
        <v>582</v>
      </c>
      <c r="C37" s="186"/>
      <c r="D37" s="186"/>
      <c r="F37" s="186"/>
    </row>
    <row r="38" spans="1:7" outlineLevel="1" x14ac:dyDescent="0.25">
      <c r="A38" s="151" t="s">
        <v>583</v>
      </c>
      <c r="C38" s="186"/>
      <c r="D38" s="186"/>
      <c r="F38" s="186"/>
    </row>
    <row r="39" spans="1:7" outlineLevel="1" x14ac:dyDescent="0.25">
      <c r="A39" s="151" t="s">
        <v>584</v>
      </c>
      <c r="C39" s="186"/>
      <c r="D39" s="186"/>
      <c r="F39" s="186"/>
    </row>
    <row r="40" spans="1:7" outlineLevel="1" x14ac:dyDescent="0.25">
      <c r="A40" s="151" t="s">
        <v>585</v>
      </c>
      <c r="C40" s="186"/>
      <c r="D40" s="186"/>
      <c r="F40" s="186"/>
    </row>
    <row r="41" spans="1:7" outlineLevel="1" x14ac:dyDescent="0.25">
      <c r="A41" s="151" t="s">
        <v>586</v>
      </c>
      <c r="C41" s="186"/>
      <c r="D41" s="186"/>
      <c r="F41" s="186"/>
    </row>
    <row r="42" spans="1:7" outlineLevel="1" x14ac:dyDescent="0.25">
      <c r="A42" s="151" t="s">
        <v>587</v>
      </c>
      <c r="C42" s="186"/>
      <c r="D42" s="186"/>
      <c r="F42" s="186"/>
    </row>
    <row r="43" spans="1:7" ht="15" customHeight="1" x14ac:dyDescent="0.25">
      <c r="A43" s="162"/>
      <c r="B43" s="163" t="s">
        <v>588</v>
      </c>
      <c r="C43" s="162" t="s">
        <v>578</v>
      </c>
      <c r="D43" s="162" t="s">
        <v>579</v>
      </c>
      <c r="E43" s="169"/>
      <c r="F43" s="164" t="s">
        <v>544</v>
      </c>
      <c r="G43" s="164"/>
    </row>
    <row r="44" spans="1:7" x14ac:dyDescent="0.25">
      <c r="A44" s="151" t="s">
        <v>589</v>
      </c>
      <c r="B44" s="171" t="s">
        <v>590</v>
      </c>
      <c r="C44" s="185">
        <f>SUM(C45:C72)</f>
        <v>1</v>
      </c>
      <c r="D44" s="185">
        <f>SUM(D45:D72)</f>
        <v>0</v>
      </c>
      <c r="E44" s="186"/>
      <c r="F44" s="185">
        <f>SUM(F45:F72)</f>
        <v>0</v>
      </c>
      <c r="G44" s="151"/>
    </row>
    <row r="45" spans="1:7" x14ac:dyDescent="0.25">
      <c r="A45" s="151" t="s">
        <v>591</v>
      </c>
      <c r="B45" s="151" t="s">
        <v>592</v>
      </c>
      <c r="C45" s="186">
        <v>0</v>
      </c>
      <c r="D45" s="186" t="s">
        <v>94</v>
      </c>
      <c r="E45" s="186"/>
      <c r="F45" s="186" t="s">
        <v>94</v>
      </c>
      <c r="G45" s="151"/>
    </row>
    <row r="46" spans="1:7" x14ac:dyDescent="0.25">
      <c r="A46" s="151" t="s">
        <v>593</v>
      </c>
      <c r="B46" s="151" t="s">
        <v>594</v>
      </c>
      <c r="C46" s="186">
        <v>0</v>
      </c>
      <c r="D46" s="186" t="s">
        <v>94</v>
      </c>
      <c r="E46" s="186"/>
      <c r="F46" s="186" t="s">
        <v>94</v>
      </c>
      <c r="G46" s="151"/>
    </row>
    <row r="47" spans="1:7" x14ac:dyDescent="0.25">
      <c r="A47" s="151" t="s">
        <v>595</v>
      </c>
      <c r="B47" s="151" t="s">
        <v>596</v>
      </c>
      <c r="C47" s="186">
        <v>0</v>
      </c>
      <c r="D47" s="186" t="s">
        <v>94</v>
      </c>
      <c r="E47" s="186"/>
      <c r="F47" s="186" t="s">
        <v>94</v>
      </c>
      <c r="G47" s="151"/>
    </row>
    <row r="48" spans="1:7" x14ac:dyDescent="0.25">
      <c r="A48" s="151" t="s">
        <v>597</v>
      </c>
      <c r="B48" s="151" t="s">
        <v>598</v>
      </c>
      <c r="C48" s="186">
        <v>0</v>
      </c>
      <c r="D48" s="186" t="s">
        <v>94</v>
      </c>
      <c r="E48" s="186"/>
      <c r="F48" s="186" t="s">
        <v>94</v>
      </c>
      <c r="G48" s="151"/>
    </row>
    <row r="49" spans="1:7" x14ac:dyDescent="0.25">
      <c r="A49" s="151" t="s">
        <v>599</v>
      </c>
      <c r="B49" s="151" t="s">
        <v>600</v>
      </c>
      <c r="C49" s="186">
        <v>0</v>
      </c>
      <c r="D49" s="186" t="s">
        <v>94</v>
      </c>
      <c r="E49" s="186"/>
      <c r="F49" s="186" t="s">
        <v>94</v>
      </c>
      <c r="G49" s="151"/>
    </row>
    <row r="50" spans="1:7" x14ac:dyDescent="0.25">
      <c r="A50" s="151" t="s">
        <v>601</v>
      </c>
      <c r="B50" s="151" t="s">
        <v>602</v>
      </c>
      <c r="C50" s="186">
        <v>0</v>
      </c>
      <c r="D50" s="186" t="s">
        <v>94</v>
      </c>
      <c r="E50" s="186"/>
      <c r="F50" s="186" t="s">
        <v>94</v>
      </c>
      <c r="G50" s="151"/>
    </row>
    <row r="51" spans="1:7" x14ac:dyDescent="0.25">
      <c r="A51" s="151" t="s">
        <v>603</v>
      </c>
      <c r="B51" s="151" t="s">
        <v>604</v>
      </c>
      <c r="C51" s="186">
        <v>0</v>
      </c>
      <c r="D51" s="186" t="s">
        <v>94</v>
      </c>
      <c r="E51" s="186"/>
      <c r="F51" s="186" t="s">
        <v>94</v>
      </c>
      <c r="G51" s="151"/>
    </row>
    <row r="52" spans="1:7" x14ac:dyDescent="0.25">
      <c r="A52" s="151" t="s">
        <v>605</v>
      </c>
      <c r="B52" s="151" t="s">
        <v>606</v>
      </c>
      <c r="C52" s="186">
        <v>0</v>
      </c>
      <c r="D52" s="186" t="s">
        <v>94</v>
      </c>
      <c r="E52" s="186"/>
      <c r="F52" s="186" t="s">
        <v>94</v>
      </c>
      <c r="G52" s="151"/>
    </row>
    <row r="53" spans="1:7" x14ac:dyDescent="0.25">
      <c r="A53" s="151" t="s">
        <v>607</v>
      </c>
      <c r="B53" s="151" t="s">
        <v>608</v>
      </c>
      <c r="C53" s="186">
        <v>0</v>
      </c>
      <c r="D53" s="186" t="s">
        <v>94</v>
      </c>
      <c r="E53" s="186"/>
      <c r="F53" s="186" t="s">
        <v>94</v>
      </c>
      <c r="G53" s="151"/>
    </row>
    <row r="54" spans="1:7" x14ac:dyDescent="0.25">
      <c r="A54" s="151" t="s">
        <v>609</v>
      </c>
      <c r="B54" s="151" t="s">
        <v>610</v>
      </c>
      <c r="C54" s="186">
        <v>0</v>
      </c>
      <c r="D54" s="186" t="s">
        <v>94</v>
      </c>
      <c r="E54" s="186"/>
      <c r="F54" s="186" t="s">
        <v>94</v>
      </c>
      <c r="G54" s="151"/>
    </row>
    <row r="55" spans="1:7" x14ac:dyDescent="0.25">
      <c r="A55" s="151" t="s">
        <v>611</v>
      </c>
      <c r="B55" s="151" t="s">
        <v>612</v>
      </c>
      <c r="C55" s="186">
        <v>0</v>
      </c>
      <c r="D55" s="186" t="s">
        <v>94</v>
      </c>
      <c r="E55" s="186"/>
      <c r="F55" s="186" t="s">
        <v>94</v>
      </c>
      <c r="G55" s="151"/>
    </row>
    <row r="56" spans="1:7" x14ac:dyDescent="0.25">
      <c r="A56" s="151" t="s">
        <v>613</v>
      </c>
      <c r="B56" s="151" t="s">
        <v>614</v>
      </c>
      <c r="C56" s="186">
        <v>0</v>
      </c>
      <c r="D56" s="186" t="s">
        <v>94</v>
      </c>
      <c r="E56" s="186"/>
      <c r="F56" s="186" t="s">
        <v>94</v>
      </c>
      <c r="G56" s="151"/>
    </row>
    <row r="57" spans="1:7" x14ac:dyDescent="0.25">
      <c r="A57" s="151" t="s">
        <v>615</v>
      </c>
      <c r="B57" s="151" t="s">
        <v>616</v>
      </c>
      <c r="C57" s="186">
        <v>0</v>
      </c>
      <c r="D57" s="186" t="s">
        <v>94</v>
      </c>
      <c r="E57" s="186"/>
      <c r="F57" s="186" t="s">
        <v>94</v>
      </c>
      <c r="G57" s="151"/>
    </row>
    <row r="58" spans="1:7" x14ac:dyDescent="0.25">
      <c r="A58" s="151" t="s">
        <v>617</v>
      </c>
      <c r="B58" s="151" t="s">
        <v>618</v>
      </c>
      <c r="C58" s="186">
        <v>0</v>
      </c>
      <c r="D58" s="186" t="s">
        <v>94</v>
      </c>
      <c r="E58" s="186"/>
      <c r="F58" s="186" t="s">
        <v>94</v>
      </c>
      <c r="G58" s="151"/>
    </row>
    <row r="59" spans="1:7" x14ac:dyDescent="0.25">
      <c r="A59" s="151" t="s">
        <v>619</v>
      </c>
      <c r="B59" s="151" t="s">
        <v>620</v>
      </c>
      <c r="C59" s="186">
        <v>0</v>
      </c>
      <c r="D59" s="186" t="s">
        <v>94</v>
      </c>
      <c r="E59" s="186"/>
      <c r="F59" s="186" t="s">
        <v>94</v>
      </c>
      <c r="G59" s="151"/>
    </row>
    <row r="60" spans="1:7" x14ac:dyDescent="0.25">
      <c r="A60" s="151" t="s">
        <v>621</v>
      </c>
      <c r="B60" s="151" t="s">
        <v>3</v>
      </c>
      <c r="C60" s="186">
        <v>0</v>
      </c>
      <c r="D60" s="186" t="s">
        <v>94</v>
      </c>
      <c r="E60" s="186"/>
      <c r="F60" s="186" t="s">
        <v>94</v>
      </c>
      <c r="G60" s="151"/>
    </row>
    <row r="61" spans="1:7" x14ac:dyDescent="0.25">
      <c r="A61" s="151" t="s">
        <v>622</v>
      </c>
      <c r="B61" s="151" t="s">
        <v>623</v>
      </c>
      <c r="C61" s="186">
        <v>0</v>
      </c>
      <c r="D61" s="186" t="s">
        <v>94</v>
      </c>
      <c r="E61" s="186"/>
      <c r="F61" s="186" t="s">
        <v>94</v>
      </c>
      <c r="G61" s="151"/>
    </row>
    <row r="62" spans="1:7" x14ac:dyDescent="0.25">
      <c r="A62" s="151" t="s">
        <v>624</v>
      </c>
      <c r="B62" s="151" t="s">
        <v>625</v>
      </c>
      <c r="C62" s="186">
        <v>0</v>
      </c>
      <c r="D62" s="186" t="s">
        <v>94</v>
      </c>
      <c r="E62" s="186"/>
      <c r="F62" s="186" t="s">
        <v>94</v>
      </c>
      <c r="G62" s="151"/>
    </row>
    <row r="63" spans="1:7" x14ac:dyDescent="0.25">
      <c r="A63" s="151" t="s">
        <v>626</v>
      </c>
      <c r="B63" s="151" t="s">
        <v>627</v>
      </c>
      <c r="C63" s="186">
        <v>0</v>
      </c>
      <c r="D63" s="186" t="s">
        <v>94</v>
      </c>
      <c r="E63" s="186"/>
      <c r="F63" s="186" t="s">
        <v>94</v>
      </c>
      <c r="G63" s="151"/>
    </row>
    <row r="64" spans="1:7" x14ac:dyDescent="0.25">
      <c r="A64" s="151" t="s">
        <v>628</v>
      </c>
      <c r="B64" s="151" t="s">
        <v>629</v>
      </c>
      <c r="C64" s="186">
        <v>0</v>
      </c>
      <c r="D64" s="186" t="s">
        <v>94</v>
      </c>
      <c r="E64" s="186"/>
      <c r="F64" s="186" t="s">
        <v>94</v>
      </c>
      <c r="G64" s="151"/>
    </row>
    <row r="65" spans="1:7" x14ac:dyDescent="0.25">
      <c r="A65" s="151" t="s">
        <v>630</v>
      </c>
      <c r="B65" s="151" t="s">
        <v>631</v>
      </c>
      <c r="C65" s="186">
        <v>0</v>
      </c>
      <c r="D65" s="186" t="s">
        <v>94</v>
      </c>
      <c r="E65" s="186"/>
      <c r="F65" s="186" t="s">
        <v>94</v>
      </c>
      <c r="G65" s="151"/>
    </row>
    <row r="66" spans="1:7" x14ac:dyDescent="0.25">
      <c r="A66" s="151" t="s">
        <v>632</v>
      </c>
      <c r="B66" s="151" t="s">
        <v>633</v>
      </c>
      <c r="C66" s="186">
        <v>1</v>
      </c>
      <c r="D66" s="186" t="s">
        <v>94</v>
      </c>
      <c r="E66" s="186"/>
      <c r="F66" s="186" t="s">
        <v>94</v>
      </c>
      <c r="G66" s="151"/>
    </row>
    <row r="67" spans="1:7" x14ac:dyDescent="0.25">
      <c r="A67" s="151" t="s">
        <v>634</v>
      </c>
      <c r="B67" s="151" t="s">
        <v>635</v>
      </c>
      <c r="C67" s="186">
        <v>0</v>
      </c>
      <c r="D67" s="186" t="s">
        <v>94</v>
      </c>
      <c r="E67" s="186"/>
      <c r="F67" s="186" t="s">
        <v>94</v>
      </c>
      <c r="G67" s="151"/>
    </row>
    <row r="68" spans="1:7" x14ac:dyDescent="0.25">
      <c r="A68" s="151" t="s">
        <v>636</v>
      </c>
      <c r="B68" s="151" t="s">
        <v>637</v>
      </c>
      <c r="C68" s="186">
        <v>0</v>
      </c>
      <c r="D68" s="186" t="s">
        <v>94</v>
      </c>
      <c r="E68" s="186"/>
      <c r="F68" s="186" t="s">
        <v>94</v>
      </c>
      <c r="G68" s="151"/>
    </row>
    <row r="69" spans="1:7" x14ac:dyDescent="0.25">
      <c r="A69" s="151" t="s">
        <v>638</v>
      </c>
      <c r="B69" s="151" t="s">
        <v>639</v>
      </c>
      <c r="C69" s="186">
        <v>0</v>
      </c>
      <c r="D69" s="186" t="s">
        <v>94</v>
      </c>
      <c r="E69" s="186"/>
      <c r="F69" s="186" t="s">
        <v>94</v>
      </c>
      <c r="G69" s="151"/>
    </row>
    <row r="70" spans="1:7" x14ac:dyDescent="0.25">
      <c r="A70" s="151" t="s">
        <v>640</v>
      </c>
      <c r="B70" s="151" t="s">
        <v>641</v>
      </c>
      <c r="C70" s="186">
        <v>0</v>
      </c>
      <c r="D70" s="186" t="s">
        <v>94</v>
      </c>
      <c r="E70" s="186"/>
      <c r="F70" s="186" t="s">
        <v>94</v>
      </c>
      <c r="G70" s="151"/>
    </row>
    <row r="71" spans="1:7" x14ac:dyDescent="0.25">
      <c r="A71" s="151" t="s">
        <v>642</v>
      </c>
      <c r="B71" s="151" t="s">
        <v>6</v>
      </c>
      <c r="C71" s="186">
        <v>0</v>
      </c>
      <c r="D71" s="186" t="s">
        <v>94</v>
      </c>
      <c r="E71" s="186"/>
      <c r="F71" s="186" t="s">
        <v>94</v>
      </c>
      <c r="G71" s="151"/>
    </row>
    <row r="72" spans="1:7" x14ac:dyDescent="0.25">
      <c r="A72" s="151" t="s">
        <v>643</v>
      </c>
      <c r="B72" s="151" t="s">
        <v>644</v>
      </c>
      <c r="C72" s="186">
        <v>0</v>
      </c>
      <c r="D72" s="186" t="s">
        <v>94</v>
      </c>
      <c r="E72" s="186"/>
      <c r="F72" s="186" t="s">
        <v>94</v>
      </c>
      <c r="G72" s="151"/>
    </row>
    <row r="73" spans="1:7" x14ac:dyDescent="0.25">
      <c r="A73" s="151" t="s">
        <v>645</v>
      </c>
      <c r="B73" s="171" t="s">
        <v>331</v>
      </c>
      <c r="C73" s="185">
        <f>SUM(C74:C76)</f>
        <v>0</v>
      </c>
      <c r="D73" s="185">
        <f>SUM(D74:D76)</f>
        <v>0</v>
      </c>
      <c r="E73" s="186"/>
      <c r="F73" s="185">
        <f>SUM(F74:F76)</f>
        <v>0</v>
      </c>
      <c r="G73" s="151"/>
    </row>
    <row r="74" spans="1:7" x14ac:dyDescent="0.25">
      <c r="A74" s="151" t="s">
        <v>646</v>
      </c>
      <c r="B74" s="151" t="s">
        <v>647</v>
      </c>
      <c r="C74" s="186">
        <v>0</v>
      </c>
      <c r="D74" s="186" t="s">
        <v>94</v>
      </c>
      <c r="E74" s="186"/>
      <c r="F74" s="186" t="s">
        <v>94</v>
      </c>
      <c r="G74" s="151"/>
    </row>
    <row r="75" spans="1:7" x14ac:dyDescent="0.25">
      <c r="A75" s="151" t="s">
        <v>648</v>
      </c>
      <c r="B75" s="151" t="s">
        <v>649</v>
      </c>
      <c r="C75" s="186">
        <v>0</v>
      </c>
      <c r="D75" s="186" t="s">
        <v>94</v>
      </c>
      <c r="E75" s="186"/>
      <c r="F75" s="186" t="s">
        <v>94</v>
      </c>
      <c r="G75" s="151"/>
    </row>
    <row r="76" spans="1:7" x14ac:dyDescent="0.25">
      <c r="A76" s="151" t="s">
        <v>1765</v>
      </c>
      <c r="B76" s="151" t="s">
        <v>2</v>
      </c>
      <c r="C76" s="186">
        <v>0</v>
      </c>
      <c r="D76" s="186" t="s">
        <v>94</v>
      </c>
      <c r="E76" s="186"/>
      <c r="F76" s="186" t="s">
        <v>94</v>
      </c>
      <c r="G76" s="151"/>
    </row>
    <row r="77" spans="1:7" x14ac:dyDescent="0.25">
      <c r="A77" s="151" t="s">
        <v>650</v>
      </c>
      <c r="B77" s="171" t="s">
        <v>158</v>
      </c>
      <c r="C77" s="185">
        <f>SUM(C78:C87)</f>
        <v>0</v>
      </c>
      <c r="D77" s="185">
        <f>SUM(D78:D87)</f>
        <v>0</v>
      </c>
      <c r="E77" s="186"/>
      <c r="F77" s="185">
        <f>SUM(F78:F87)</f>
        <v>0</v>
      </c>
      <c r="G77" s="151"/>
    </row>
    <row r="78" spans="1:7" x14ac:dyDescent="0.25">
      <c r="A78" s="151" t="s">
        <v>651</v>
      </c>
      <c r="B78" s="172" t="s">
        <v>333</v>
      </c>
      <c r="C78" s="186">
        <v>0</v>
      </c>
      <c r="D78" s="186" t="s">
        <v>94</v>
      </c>
      <c r="E78" s="186"/>
      <c r="F78" s="186" t="s">
        <v>94</v>
      </c>
      <c r="G78" s="151"/>
    </row>
    <row r="79" spans="1:7" x14ac:dyDescent="0.25">
      <c r="A79" s="151" t="s">
        <v>652</v>
      </c>
      <c r="B79" s="172" t="s">
        <v>335</v>
      </c>
      <c r="C79" s="186">
        <v>0</v>
      </c>
      <c r="D79" s="186" t="s">
        <v>94</v>
      </c>
      <c r="E79" s="186"/>
      <c r="F79" s="186" t="s">
        <v>94</v>
      </c>
      <c r="G79" s="151"/>
    </row>
    <row r="80" spans="1:7" x14ac:dyDescent="0.25">
      <c r="A80" s="151" t="s">
        <v>653</v>
      </c>
      <c r="B80" s="172" t="s">
        <v>337</v>
      </c>
      <c r="C80" s="186">
        <v>0</v>
      </c>
      <c r="D80" s="186" t="s">
        <v>94</v>
      </c>
      <c r="E80" s="186"/>
      <c r="F80" s="186" t="s">
        <v>94</v>
      </c>
      <c r="G80" s="151"/>
    </row>
    <row r="81" spans="1:7" x14ac:dyDescent="0.25">
      <c r="A81" s="151" t="s">
        <v>654</v>
      </c>
      <c r="B81" s="172" t="s">
        <v>12</v>
      </c>
      <c r="C81" s="186">
        <v>0</v>
      </c>
      <c r="D81" s="186" t="s">
        <v>94</v>
      </c>
      <c r="E81" s="186"/>
      <c r="F81" s="186" t="s">
        <v>94</v>
      </c>
      <c r="G81" s="151"/>
    </row>
    <row r="82" spans="1:7" x14ac:dyDescent="0.25">
      <c r="A82" s="151" t="s">
        <v>655</v>
      </c>
      <c r="B82" s="172" t="s">
        <v>340</v>
      </c>
      <c r="C82" s="186">
        <v>0</v>
      </c>
      <c r="D82" s="186" t="s">
        <v>94</v>
      </c>
      <c r="E82" s="186"/>
      <c r="F82" s="186" t="s">
        <v>94</v>
      </c>
      <c r="G82" s="151"/>
    </row>
    <row r="83" spans="1:7" x14ac:dyDescent="0.25">
      <c r="A83" s="151" t="s">
        <v>656</v>
      </c>
      <c r="B83" s="172" t="s">
        <v>342</v>
      </c>
      <c r="C83" s="186">
        <v>0</v>
      </c>
      <c r="D83" s="186" t="s">
        <v>94</v>
      </c>
      <c r="E83" s="186"/>
      <c r="F83" s="186" t="s">
        <v>94</v>
      </c>
      <c r="G83" s="151"/>
    </row>
    <row r="84" spans="1:7" x14ac:dyDescent="0.25">
      <c r="A84" s="151" t="s">
        <v>657</v>
      </c>
      <c r="B84" s="172" t="s">
        <v>344</v>
      </c>
      <c r="C84" s="186">
        <v>0</v>
      </c>
      <c r="D84" s="186" t="s">
        <v>94</v>
      </c>
      <c r="E84" s="186"/>
      <c r="F84" s="186" t="s">
        <v>94</v>
      </c>
      <c r="G84" s="151"/>
    </row>
    <row r="85" spans="1:7" x14ac:dyDescent="0.25">
      <c r="A85" s="151" t="s">
        <v>658</v>
      </c>
      <c r="B85" s="172" t="s">
        <v>346</v>
      </c>
      <c r="C85" s="186">
        <v>0</v>
      </c>
      <c r="D85" s="186" t="s">
        <v>94</v>
      </c>
      <c r="E85" s="186"/>
      <c r="F85" s="186" t="s">
        <v>94</v>
      </c>
      <c r="G85" s="151"/>
    </row>
    <row r="86" spans="1:7" x14ac:dyDescent="0.25">
      <c r="A86" s="151" t="s">
        <v>659</v>
      </c>
      <c r="B86" s="172" t="s">
        <v>348</v>
      </c>
      <c r="C86" s="186">
        <v>0</v>
      </c>
      <c r="D86" s="186" t="s">
        <v>94</v>
      </c>
      <c r="E86" s="186"/>
      <c r="F86" s="186" t="s">
        <v>94</v>
      </c>
      <c r="G86" s="151"/>
    </row>
    <row r="87" spans="1:7" x14ac:dyDescent="0.25">
      <c r="A87" s="151" t="s">
        <v>660</v>
      </c>
      <c r="B87" s="172" t="s">
        <v>158</v>
      </c>
      <c r="C87" s="186">
        <v>0</v>
      </c>
      <c r="D87" s="186" t="s">
        <v>94</v>
      </c>
      <c r="E87" s="186"/>
      <c r="F87" s="186" t="s">
        <v>94</v>
      </c>
      <c r="G87" s="151"/>
    </row>
    <row r="88" spans="1:7" outlineLevel="1" x14ac:dyDescent="0.25">
      <c r="A88" s="151" t="s">
        <v>661</v>
      </c>
      <c r="B88" s="168" t="s">
        <v>162</v>
      </c>
      <c r="C88" s="186"/>
      <c r="D88" s="186"/>
      <c r="E88" s="186"/>
      <c r="F88" s="186"/>
      <c r="G88" s="151"/>
    </row>
    <row r="89" spans="1:7" outlineLevel="1" x14ac:dyDescent="0.25">
      <c r="A89" s="151" t="s">
        <v>662</v>
      </c>
      <c r="B89" s="168" t="s">
        <v>162</v>
      </c>
      <c r="C89" s="186"/>
      <c r="D89" s="186"/>
      <c r="E89" s="186"/>
      <c r="F89" s="186"/>
      <c r="G89" s="151"/>
    </row>
    <row r="90" spans="1:7" outlineLevel="1" x14ac:dyDescent="0.25">
      <c r="A90" s="151" t="s">
        <v>663</v>
      </c>
      <c r="B90" s="168" t="s">
        <v>162</v>
      </c>
      <c r="C90" s="186"/>
      <c r="D90" s="186"/>
      <c r="E90" s="186"/>
      <c r="F90" s="186"/>
      <c r="G90" s="151"/>
    </row>
    <row r="91" spans="1:7" outlineLevel="1" x14ac:dyDescent="0.25">
      <c r="A91" s="151" t="s">
        <v>664</v>
      </c>
      <c r="B91" s="168" t="s">
        <v>162</v>
      </c>
      <c r="C91" s="186"/>
      <c r="D91" s="186"/>
      <c r="E91" s="186"/>
      <c r="F91" s="186"/>
      <c r="G91" s="151"/>
    </row>
    <row r="92" spans="1:7" outlineLevel="1" x14ac:dyDescent="0.25">
      <c r="A92" s="151" t="s">
        <v>665</v>
      </c>
      <c r="B92" s="168" t="s">
        <v>162</v>
      </c>
      <c r="C92" s="186"/>
      <c r="D92" s="186"/>
      <c r="E92" s="186"/>
      <c r="F92" s="186"/>
      <c r="G92" s="151"/>
    </row>
    <row r="93" spans="1:7" outlineLevel="1" x14ac:dyDescent="0.25">
      <c r="A93" s="151" t="s">
        <v>666</v>
      </c>
      <c r="B93" s="168" t="s">
        <v>162</v>
      </c>
      <c r="C93" s="186"/>
      <c r="D93" s="186"/>
      <c r="E93" s="186"/>
      <c r="F93" s="186"/>
      <c r="G93" s="151"/>
    </row>
    <row r="94" spans="1:7" outlineLevel="1" x14ac:dyDescent="0.25">
      <c r="A94" s="151" t="s">
        <v>667</v>
      </c>
      <c r="B94" s="168" t="s">
        <v>162</v>
      </c>
      <c r="C94" s="186"/>
      <c r="D94" s="186"/>
      <c r="E94" s="186"/>
      <c r="F94" s="186"/>
      <c r="G94" s="151"/>
    </row>
    <row r="95" spans="1:7" outlineLevel="1" x14ac:dyDescent="0.25">
      <c r="A95" s="151" t="s">
        <v>668</v>
      </c>
      <c r="B95" s="168" t="s">
        <v>162</v>
      </c>
      <c r="C95" s="186"/>
      <c r="D95" s="186"/>
      <c r="E95" s="186"/>
      <c r="F95" s="186"/>
      <c r="G95" s="151"/>
    </row>
    <row r="96" spans="1:7" outlineLevel="1" x14ac:dyDescent="0.25">
      <c r="A96" s="151" t="s">
        <v>669</v>
      </c>
      <c r="B96" s="168" t="s">
        <v>162</v>
      </c>
      <c r="C96" s="186"/>
      <c r="D96" s="186"/>
      <c r="E96" s="186"/>
      <c r="F96" s="186"/>
      <c r="G96" s="151"/>
    </row>
    <row r="97" spans="1:7" outlineLevel="1" x14ac:dyDescent="0.25">
      <c r="A97" s="151" t="s">
        <v>670</v>
      </c>
      <c r="B97" s="168" t="s">
        <v>162</v>
      </c>
      <c r="C97" s="186"/>
      <c r="D97" s="186"/>
      <c r="E97" s="186"/>
      <c r="F97" s="186"/>
      <c r="G97" s="151"/>
    </row>
    <row r="98" spans="1:7" ht="15" customHeight="1" x14ac:dyDescent="0.25">
      <c r="A98" s="162"/>
      <c r="B98" s="203" t="s">
        <v>1777</v>
      </c>
      <c r="C98" s="162" t="s">
        <v>578</v>
      </c>
      <c r="D98" s="162" t="s">
        <v>579</v>
      </c>
      <c r="E98" s="169"/>
      <c r="F98" s="164" t="s">
        <v>544</v>
      </c>
      <c r="G98" s="164"/>
    </row>
    <row r="99" spans="1:7" x14ac:dyDescent="0.25">
      <c r="A99" s="151" t="s">
        <v>671</v>
      </c>
      <c r="B99" s="172" t="s">
        <v>1792</v>
      </c>
      <c r="C99" s="186">
        <v>0.26586404522079204</v>
      </c>
      <c r="D99" s="186" t="s">
        <v>94</v>
      </c>
      <c r="E99" s="186"/>
      <c r="F99" s="186" t="s">
        <v>94</v>
      </c>
      <c r="G99" s="151"/>
    </row>
    <row r="100" spans="1:7" x14ac:dyDescent="0.25">
      <c r="A100" s="151" t="s">
        <v>673</v>
      </c>
      <c r="B100" s="172" t="s">
        <v>1793</v>
      </c>
      <c r="C100" s="186">
        <v>0.22129748069337202</v>
      </c>
      <c r="D100" s="186" t="s">
        <v>94</v>
      </c>
      <c r="E100" s="186"/>
      <c r="F100" s="186" t="s">
        <v>94</v>
      </c>
      <c r="G100" s="151"/>
    </row>
    <row r="101" spans="1:7" x14ac:dyDescent="0.25">
      <c r="A101" s="151" t="s">
        <v>674</v>
      </c>
      <c r="B101" s="172" t="s">
        <v>1794</v>
      </c>
      <c r="C101" s="186">
        <v>0.33993209577579009</v>
      </c>
      <c r="D101" s="186" t="s">
        <v>94</v>
      </c>
      <c r="E101" s="186"/>
      <c r="F101" s="186" t="s">
        <v>94</v>
      </c>
      <c r="G101" s="151"/>
    </row>
    <row r="102" spans="1:7" x14ac:dyDescent="0.25">
      <c r="A102" s="151" t="s">
        <v>675</v>
      </c>
      <c r="B102" s="172" t="s">
        <v>1795</v>
      </c>
      <c r="C102" s="186">
        <v>7.3981131722078083E-2</v>
      </c>
      <c r="D102" s="186" t="s">
        <v>94</v>
      </c>
      <c r="E102" s="186"/>
      <c r="F102" s="186" t="s">
        <v>94</v>
      </c>
      <c r="G102" s="151"/>
    </row>
    <row r="103" spans="1:7" x14ac:dyDescent="0.25">
      <c r="A103" s="151" t="s">
        <v>676</v>
      </c>
      <c r="B103" s="172" t="s">
        <v>1796</v>
      </c>
      <c r="C103" s="186">
        <v>4.6962418062651314E-2</v>
      </c>
      <c r="D103" s="186" t="s">
        <v>94</v>
      </c>
      <c r="E103" s="186"/>
      <c r="F103" s="186" t="s">
        <v>94</v>
      </c>
      <c r="G103" s="151"/>
    </row>
    <row r="104" spans="1:7" x14ac:dyDescent="0.25">
      <c r="A104" s="151" t="s">
        <v>677</v>
      </c>
      <c r="B104" s="172" t="s">
        <v>1797</v>
      </c>
      <c r="C104" s="186">
        <v>2.5241671531813895E-2</v>
      </c>
      <c r="D104" s="186" t="s">
        <v>94</v>
      </c>
      <c r="E104" s="186"/>
      <c r="F104" s="186" t="s">
        <v>94</v>
      </c>
      <c r="G104" s="151"/>
    </row>
    <row r="105" spans="1:7" x14ac:dyDescent="0.25">
      <c r="A105" s="151" t="s">
        <v>678</v>
      </c>
      <c r="B105" s="172" t="s">
        <v>1798</v>
      </c>
      <c r="C105" s="186">
        <v>2.6721156993502585E-2</v>
      </c>
      <c r="D105" s="186" t="s">
        <v>94</v>
      </c>
      <c r="E105" s="186"/>
      <c r="F105" s="186" t="s">
        <v>94</v>
      </c>
      <c r="G105" s="151"/>
    </row>
    <row r="106" spans="1:7" x14ac:dyDescent="0.25">
      <c r="A106" s="151" t="s">
        <v>679</v>
      </c>
      <c r="B106" s="172" t="s">
        <v>672</v>
      </c>
      <c r="C106" s="186" t="s">
        <v>94</v>
      </c>
      <c r="D106" s="186" t="s">
        <v>94</v>
      </c>
      <c r="E106" s="186"/>
      <c r="F106" s="186" t="s">
        <v>94</v>
      </c>
      <c r="G106" s="151"/>
    </row>
    <row r="107" spans="1:7" x14ac:dyDescent="0.25">
      <c r="A107" s="151" t="s">
        <v>680</v>
      </c>
      <c r="B107" s="172" t="s">
        <v>672</v>
      </c>
      <c r="C107" s="186" t="s">
        <v>94</v>
      </c>
      <c r="D107" s="186" t="s">
        <v>94</v>
      </c>
      <c r="E107" s="186"/>
      <c r="F107" s="186" t="s">
        <v>94</v>
      </c>
      <c r="G107" s="151"/>
    </row>
    <row r="108" spans="1:7" x14ac:dyDescent="0.25">
      <c r="A108" s="151" t="s">
        <v>681</v>
      </c>
      <c r="B108" s="172" t="s">
        <v>672</v>
      </c>
      <c r="C108" s="186" t="s">
        <v>94</v>
      </c>
      <c r="D108" s="186" t="s">
        <v>94</v>
      </c>
      <c r="E108" s="186"/>
      <c r="F108" s="186" t="s">
        <v>94</v>
      </c>
      <c r="G108" s="151"/>
    </row>
    <row r="109" spans="1:7" x14ac:dyDescent="0.25">
      <c r="A109" s="151" t="s">
        <v>682</v>
      </c>
      <c r="B109" s="172" t="s">
        <v>672</v>
      </c>
      <c r="C109" s="186" t="s">
        <v>94</v>
      </c>
      <c r="D109" s="186" t="s">
        <v>94</v>
      </c>
      <c r="E109" s="186"/>
      <c r="F109" s="186" t="s">
        <v>94</v>
      </c>
      <c r="G109" s="151"/>
    </row>
    <row r="110" spans="1:7" x14ac:dyDescent="0.25">
      <c r="A110" s="151" t="s">
        <v>683</v>
      </c>
      <c r="B110" s="172" t="s">
        <v>672</v>
      </c>
      <c r="C110" s="186" t="s">
        <v>94</v>
      </c>
      <c r="D110" s="186" t="s">
        <v>94</v>
      </c>
      <c r="E110" s="186"/>
      <c r="F110" s="186" t="s">
        <v>94</v>
      </c>
      <c r="G110" s="151"/>
    </row>
    <row r="111" spans="1:7" x14ac:dyDescent="0.25">
      <c r="A111" s="151" t="s">
        <v>684</v>
      </c>
      <c r="B111" s="172" t="s">
        <v>672</v>
      </c>
      <c r="C111" s="186" t="s">
        <v>94</v>
      </c>
      <c r="D111" s="186" t="s">
        <v>94</v>
      </c>
      <c r="E111" s="186"/>
      <c r="F111" s="186" t="s">
        <v>94</v>
      </c>
      <c r="G111" s="151"/>
    </row>
    <row r="112" spans="1:7" x14ac:dyDescent="0.25">
      <c r="A112" s="151" t="s">
        <v>685</v>
      </c>
      <c r="B112" s="172" t="s">
        <v>672</v>
      </c>
      <c r="C112" s="186" t="s">
        <v>94</v>
      </c>
      <c r="D112" s="186" t="s">
        <v>94</v>
      </c>
      <c r="E112" s="186"/>
      <c r="F112" s="186" t="s">
        <v>94</v>
      </c>
      <c r="G112" s="151"/>
    </row>
    <row r="113" spans="1:7" x14ac:dyDescent="0.25">
      <c r="A113" s="151" t="s">
        <v>686</v>
      </c>
      <c r="B113" s="172" t="s">
        <v>672</v>
      </c>
      <c r="C113" s="186" t="s">
        <v>94</v>
      </c>
      <c r="D113" s="186" t="s">
        <v>94</v>
      </c>
      <c r="E113" s="186"/>
      <c r="F113" s="186" t="s">
        <v>94</v>
      </c>
      <c r="G113" s="151"/>
    </row>
    <row r="114" spans="1:7" x14ac:dyDescent="0.25">
      <c r="A114" s="151" t="s">
        <v>687</v>
      </c>
      <c r="B114" s="172" t="s">
        <v>672</v>
      </c>
      <c r="C114" s="186" t="s">
        <v>94</v>
      </c>
      <c r="D114" s="186" t="s">
        <v>94</v>
      </c>
      <c r="E114" s="186"/>
      <c r="F114" s="186" t="s">
        <v>94</v>
      </c>
      <c r="G114" s="151"/>
    </row>
    <row r="115" spans="1:7" x14ac:dyDescent="0.25">
      <c r="A115" s="151" t="s">
        <v>688</v>
      </c>
      <c r="B115" s="172" t="s">
        <v>672</v>
      </c>
      <c r="C115" s="186" t="s">
        <v>94</v>
      </c>
      <c r="D115" s="186" t="s">
        <v>94</v>
      </c>
      <c r="E115" s="186"/>
      <c r="F115" s="186" t="s">
        <v>94</v>
      </c>
      <c r="G115" s="151"/>
    </row>
    <row r="116" spans="1:7" x14ac:dyDescent="0.25">
      <c r="A116" s="151" t="s">
        <v>689</v>
      </c>
      <c r="B116" s="172" t="s">
        <v>672</v>
      </c>
      <c r="C116" s="186" t="s">
        <v>94</v>
      </c>
      <c r="D116" s="186" t="s">
        <v>94</v>
      </c>
      <c r="E116" s="186"/>
      <c r="F116" s="186" t="s">
        <v>94</v>
      </c>
      <c r="G116" s="151"/>
    </row>
    <row r="117" spans="1:7" x14ac:dyDescent="0.25">
      <c r="A117" s="151" t="s">
        <v>690</v>
      </c>
      <c r="B117" s="172" t="s">
        <v>672</v>
      </c>
      <c r="C117" s="186" t="s">
        <v>94</v>
      </c>
      <c r="D117" s="186" t="s">
        <v>94</v>
      </c>
      <c r="E117" s="186"/>
      <c r="F117" s="186" t="s">
        <v>94</v>
      </c>
      <c r="G117" s="151"/>
    </row>
    <row r="118" spans="1:7" x14ac:dyDescent="0.25">
      <c r="A118" s="151" t="s">
        <v>691</v>
      </c>
      <c r="B118" s="172" t="s">
        <v>672</v>
      </c>
      <c r="C118" s="186" t="s">
        <v>94</v>
      </c>
      <c r="D118" s="186" t="s">
        <v>94</v>
      </c>
      <c r="E118" s="186"/>
      <c r="F118" s="186" t="s">
        <v>94</v>
      </c>
      <c r="G118" s="151"/>
    </row>
    <row r="119" spans="1:7" x14ac:dyDescent="0.25">
      <c r="A119" s="151" t="s">
        <v>692</v>
      </c>
      <c r="B119" s="172" t="s">
        <v>672</v>
      </c>
      <c r="C119" s="186" t="s">
        <v>94</v>
      </c>
      <c r="D119" s="186" t="s">
        <v>94</v>
      </c>
      <c r="E119" s="186"/>
      <c r="F119" s="186" t="s">
        <v>94</v>
      </c>
      <c r="G119" s="151"/>
    </row>
    <row r="120" spans="1:7" x14ac:dyDescent="0.25">
      <c r="A120" s="151" t="s">
        <v>693</v>
      </c>
      <c r="B120" s="172" t="s">
        <v>672</v>
      </c>
      <c r="C120" s="186" t="s">
        <v>94</v>
      </c>
      <c r="D120" s="186" t="s">
        <v>94</v>
      </c>
      <c r="E120" s="186"/>
      <c r="F120" s="186" t="s">
        <v>94</v>
      </c>
      <c r="G120" s="151"/>
    </row>
    <row r="121" spans="1:7" x14ac:dyDescent="0.25">
      <c r="A121" s="151" t="s">
        <v>694</v>
      </c>
      <c r="B121" s="172" t="s">
        <v>672</v>
      </c>
      <c r="C121" s="186" t="s">
        <v>94</v>
      </c>
      <c r="D121" s="186" t="s">
        <v>94</v>
      </c>
      <c r="E121" s="186"/>
      <c r="F121" s="186" t="s">
        <v>94</v>
      </c>
      <c r="G121" s="151"/>
    </row>
    <row r="122" spans="1:7" x14ac:dyDescent="0.25">
      <c r="A122" s="151" t="s">
        <v>695</v>
      </c>
      <c r="B122" s="172" t="s">
        <v>672</v>
      </c>
      <c r="C122" s="186" t="s">
        <v>94</v>
      </c>
      <c r="D122" s="186" t="s">
        <v>94</v>
      </c>
      <c r="E122" s="186"/>
      <c r="F122" s="186" t="s">
        <v>94</v>
      </c>
      <c r="G122" s="151"/>
    </row>
    <row r="123" spans="1:7" x14ac:dyDescent="0.25">
      <c r="A123" s="151" t="s">
        <v>696</v>
      </c>
      <c r="B123" s="172" t="s">
        <v>672</v>
      </c>
      <c r="C123" s="186" t="s">
        <v>94</v>
      </c>
      <c r="D123" s="186" t="s">
        <v>94</v>
      </c>
      <c r="E123" s="186"/>
      <c r="F123" s="186" t="s">
        <v>94</v>
      </c>
      <c r="G123" s="151"/>
    </row>
    <row r="124" spans="1:7" x14ac:dyDescent="0.25">
      <c r="A124" s="151" t="s">
        <v>697</v>
      </c>
      <c r="B124" s="172" t="s">
        <v>672</v>
      </c>
      <c r="C124" s="186" t="s">
        <v>94</v>
      </c>
      <c r="D124" s="186" t="s">
        <v>94</v>
      </c>
      <c r="E124" s="186"/>
      <c r="F124" s="186" t="s">
        <v>94</v>
      </c>
      <c r="G124" s="151"/>
    </row>
    <row r="125" spans="1:7" x14ac:dyDescent="0.25">
      <c r="A125" s="151" t="s">
        <v>698</v>
      </c>
      <c r="B125" s="172" t="s">
        <v>672</v>
      </c>
      <c r="C125" s="186" t="s">
        <v>94</v>
      </c>
      <c r="D125" s="186" t="s">
        <v>94</v>
      </c>
      <c r="E125" s="186"/>
      <c r="F125" s="186" t="s">
        <v>94</v>
      </c>
      <c r="G125" s="151"/>
    </row>
    <row r="126" spans="1:7" x14ac:dyDescent="0.25">
      <c r="A126" s="151" t="s">
        <v>699</v>
      </c>
      <c r="B126" s="172" t="s">
        <v>672</v>
      </c>
      <c r="C126" s="186" t="s">
        <v>94</v>
      </c>
      <c r="D126" s="186" t="s">
        <v>94</v>
      </c>
      <c r="E126" s="186"/>
      <c r="F126" s="186" t="s">
        <v>94</v>
      </c>
      <c r="G126" s="151"/>
    </row>
    <row r="127" spans="1:7" x14ac:dyDescent="0.25">
      <c r="A127" s="151" t="s">
        <v>700</v>
      </c>
      <c r="B127" s="172" t="s">
        <v>672</v>
      </c>
      <c r="C127" s="186" t="s">
        <v>94</v>
      </c>
      <c r="D127" s="186" t="s">
        <v>94</v>
      </c>
      <c r="E127" s="186"/>
      <c r="F127" s="186" t="s">
        <v>94</v>
      </c>
      <c r="G127" s="151"/>
    </row>
    <row r="128" spans="1:7" x14ac:dyDescent="0.25">
      <c r="A128" s="151" t="s">
        <v>701</v>
      </c>
      <c r="B128" s="172" t="s">
        <v>672</v>
      </c>
      <c r="C128" s="186" t="s">
        <v>94</v>
      </c>
      <c r="D128" s="186" t="s">
        <v>94</v>
      </c>
      <c r="E128" s="186"/>
      <c r="F128" s="186" t="s">
        <v>94</v>
      </c>
      <c r="G128" s="151"/>
    </row>
    <row r="129" spans="1:7" x14ac:dyDescent="0.25">
      <c r="A129" s="151" t="s">
        <v>702</v>
      </c>
      <c r="B129" s="172" t="s">
        <v>672</v>
      </c>
      <c r="C129" s="186" t="s">
        <v>94</v>
      </c>
      <c r="D129" s="186" t="s">
        <v>94</v>
      </c>
      <c r="E129" s="186"/>
      <c r="F129" s="186" t="s">
        <v>94</v>
      </c>
      <c r="G129" s="151"/>
    </row>
    <row r="130" spans="1:7" x14ac:dyDescent="0.25">
      <c r="A130" s="151" t="s">
        <v>1739</v>
      </c>
      <c r="B130" s="172" t="s">
        <v>672</v>
      </c>
      <c r="C130" s="186" t="s">
        <v>94</v>
      </c>
      <c r="D130" s="186" t="s">
        <v>94</v>
      </c>
      <c r="E130" s="186"/>
      <c r="F130" s="186" t="s">
        <v>94</v>
      </c>
      <c r="G130" s="151"/>
    </row>
    <row r="131" spans="1:7" x14ac:dyDescent="0.25">
      <c r="A131" s="151" t="s">
        <v>1740</v>
      </c>
      <c r="B131" s="172" t="s">
        <v>672</v>
      </c>
      <c r="C131" s="186" t="s">
        <v>94</v>
      </c>
      <c r="D131" s="186" t="s">
        <v>94</v>
      </c>
      <c r="E131" s="186"/>
      <c r="F131" s="186" t="s">
        <v>94</v>
      </c>
      <c r="G131" s="151"/>
    </row>
    <row r="132" spans="1:7" x14ac:dyDescent="0.25">
      <c r="A132" s="151" t="s">
        <v>1741</v>
      </c>
      <c r="B132" s="172" t="s">
        <v>672</v>
      </c>
      <c r="C132" s="186" t="s">
        <v>94</v>
      </c>
      <c r="D132" s="186" t="s">
        <v>94</v>
      </c>
      <c r="E132" s="186"/>
      <c r="F132" s="186" t="s">
        <v>94</v>
      </c>
      <c r="G132" s="151"/>
    </row>
    <row r="133" spans="1:7" x14ac:dyDescent="0.25">
      <c r="A133" s="151" t="s">
        <v>1742</v>
      </c>
      <c r="B133" s="172" t="s">
        <v>672</v>
      </c>
      <c r="C133" s="186" t="s">
        <v>94</v>
      </c>
      <c r="D133" s="186" t="s">
        <v>94</v>
      </c>
      <c r="E133" s="186"/>
      <c r="F133" s="186" t="s">
        <v>94</v>
      </c>
      <c r="G133" s="151"/>
    </row>
    <row r="134" spans="1:7" x14ac:dyDescent="0.25">
      <c r="A134" s="151" t="s">
        <v>1743</v>
      </c>
      <c r="B134" s="172" t="s">
        <v>672</v>
      </c>
      <c r="C134" s="186" t="s">
        <v>94</v>
      </c>
      <c r="D134" s="186" t="s">
        <v>94</v>
      </c>
      <c r="E134" s="186"/>
      <c r="F134" s="186" t="s">
        <v>94</v>
      </c>
      <c r="G134" s="151"/>
    </row>
    <row r="135" spans="1:7" x14ac:dyDescent="0.25">
      <c r="A135" s="151" t="s">
        <v>1744</v>
      </c>
      <c r="B135" s="172" t="s">
        <v>672</v>
      </c>
      <c r="C135" s="186" t="s">
        <v>94</v>
      </c>
      <c r="D135" s="186" t="s">
        <v>94</v>
      </c>
      <c r="E135" s="186"/>
      <c r="F135" s="186" t="s">
        <v>94</v>
      </c>
      <c r="G135" s="151"/>
    </row>
    <row r="136" spans="1:7" x14ac:dyDescent="0.25">
      <c r="A136" s="151" t="s">
        <v>1745</v>
      </c>
      <c r="B136" s="172" t="s">
        <v>672</v>
      </c>
      <c r="C136" s="186" t="s">
        <v>94</v>
      </c>
      <c r="D136" s="186" t="s">
        <v>94</v>
      </c>
      <c r="E136" s="186"/>
      <c r="F136" s="186" t="s">
        <v>94</v>
      </c>
      <c r="G136" s="151"/>
    </row>
    <row r="137" spans="1:7" x14ac:dyDescent="0.25">
      <c r="A137" s="151" t="s">
        <v>1746</v>
      </c>
      <c r="B137" s="172" t="s">
        <v>672</v>
      </c>
      <c r="C137" s="186" t="s">
        <v>94</v>
      </c>
      <c r="D137" s="186" t="s">
        <v>94</v>
      </c>
      <c r="E137" s="186"/>
      <c r="F137" s="186" t="s">
        <v>94</v>
      </c>
      <c r="G137" s="151"/>
    </row>
    <row r="138" spans="1:7" x14ac:dyDescent="0.25">
      <c r="A138" s="151" t="s">
        <v>1747</v>
      </c>
      <c r="B138" s="172" t="s">
        <v>672</v>
      </c>
      <c r="C138" s="186" t="s">
        <v>94</v>
      </c>
      <c r="D138" s="186" t="s">
        <v>94</v>
      </c>
      <c r="E138" s="186"/>
      <c r="F138" s="186" t="s">
        <v>94</v>
      </c>
      <c r="G138" s="151"/>
    </row>
    <row r="139" spans="1:7" x14ac:dyDescent="0.25">
      <c r="A139" s="151" t="s">
        <v>1748</v>
      </c>
      <c r="B139" s="172" t="s">
        <v>672</v>
      </c>
      <c r="C139" s="186" t="s">
        <v>94</v>
      </c>
      <c r="D139" s="186" t="s">
        <v>94</v>
      </c>
      <c r="E139" s="186"/>
      <c r="F139" s="186" t="s">
        <v>94</v>
      </c>
      <c r="G139" s="151"/>
    </row>
    <row r="140" spans="1:7" x14ac:dyDescent="0.25">
      <c r="A140" s="151" t="s">
        <v>1749</v>
      </c>
      <c r="B140" s="172" t="s">
        <v>672</v>
      </c>
      <c r="C140" s="186" t="s">
        <v>94</v>
      </c>
      <c r="D140" s="186" t="s">
        <v>94</v>
      </c>
      <c r="E140" s="186"/>
      <c r="F140" s="186" t="s">
        <v>94</v>
      </c>
      <c r="G140" s="151"/>
    </row>
    <row r="141" spans="1:7" x14ac:dyDescent="0.25">
      <c r="A141" s="151" t="s">
        <v>1750</v>
      </c>
      <c r="B141" s="172" t="s">
        <v>672</v>
      </c>
      <c r="C141" s="186" t="s">
        <v>94</v>
      </c>
      <c r="D141" s="186" t="s">
        <v>94</v>
      </c>
      <c r="E141" s="186"/>
      <c r="F141" s="186" t="s">
        <v>94</v>
      </c>
      <c r="G141" s="151"/>
    </row>
    <row r="142" spans="1:7" x14ac:dyDescent="0.25">
      <c r="A142" s="151" t="s">
        <v>1751</v>
      </c>
      <c r="B142" s="172" t="s">
        <v>672</v>
      </c>
      <c r="C142" s="186" t="s">
        <v>94</v>
      </c>
      <c r="D142" s="186" t="s">
        <v>94</v>
      </c>
      <c r="E142" s="186"/>
      <c r="F142" s="186" t="s">
        <v>94</v>
      </c>
      <c r="G142" s="151"/>
    </row>
    <row r="143" spans="1:7" x14ac:dyDescent="0.25">
      <c r="A143" s="151" t="s">
        <v>1752</v>
      </c>
      <c r="B143" s="172" t="s">
        <v>672</v>
      </c>
      <c r="C143" s="186" t="s">
        <v>94</v>
      </c>
      <c r="D143" s="186" t="s">
        <v>94</v>
      </c>
      <c r="E143" s="186"/>
      <c r="F143" s="186" t="s">
        <v>94</v>
      </c>
      <c r="G143" s="151"/>
    </row>
    <row r="144" spans="1:7" x14ac:dyDescent="0.25">
      <c r="A144" s="151" t="s">
        <v>1753</v>
      </c>
      <c r="B144" s="172" t="s">
        <v>672</v>
      </c>
      <c r="C144" s="186" t="s">
        <v>94</v>
      </c>
      <c r="D144" s="186" t="s">
        <v>94</v>
      </c>
      <c r="E144" s="186"/>
      <c r="F144" s="186" t="s">
        <v>94</v>
      </c>
      <c r="G144" s="151"/>
    </row>
    <row r="145" spans="1:7" x14ac:dyDescent="0.25">
      <c r="A145" s="151" t="s">
        <v>1754</v>
      </c>
      <c r="B145" s="172" t="s">
        <v>672</v>
      </c>
      <c r="C145" s="186" t="s">
        <v>94</v>
      </c>
      <c r="D145" s="186" t="s">
        <v>94</v>
      </c>
      <c r="E145" s="186"/>
      <c r="F145" s="186" t="s">
        <v>94</v>
      </c>
      <c r="G145" s="151"/>
    </row>
    <row r="146" spans="1:7" x14ac:dyDescent="0.25">
      <c r="A146" s="151" t="s">
        <v>1755</v>
      </c>
      <c r="B146" s="172" t="s">
        <v>672</v>
      </c>
      <c r="C146" s="186" t="s">
        <v>94</v>
      </c>
      <c r="D146" s="186" t="s">
        <v>94</v>
      </c>
      <c r="E146" s="186"/>
      <c r="F146" s="186" t="s">
        <v>94</v>
      </c>
      <c r="G146" s="151"/>
    </row>
    <row r="147" spans="1:7" x14ac:dyDescent="0.25">
      <c r="A147" s="151" t="s">
        <v>1756</v>
      </c>
      <c r="B147" s="172" t="s">
        <v>672</v>
      </c>
      <c r="C147" s="186" t="s">
        <v>94</v>
      </c>
      <c r="D147" s="186" t="s">
        <v>94</v>
      </c>
      <c r="E147" s="186"/>
      <c r="F147" s="186" t="s">
        <v>94</v>
      </c>
      <c r="G147" s="151"/>
    </row>
    <row r="148" spans="1:7" x14ac:dyDescent="0.25">
      <c r="A148" s="151" t="s">
        <v>1757</v>
      </c>
      <c r="B148" s="172" t="s">
        <v>672</v>
      </c>
      <c r="C148" s="186" t="s">
        <v>94</v>
      </c>
      <c r="D148" s="186" t="s">
        <v>94</v>
      </c>
      <c r="E148" s="186"/>
      <c r="F148" s="186" t="s">
        <v>94</v>
      </c>
      <c r="G148" s="151"/>
    </row>
    <row r="149" spans="1:7" ht="15" customHeight="1" x14ac:dyDescent="0.25">
      <c r="A149" s="162"/>
      <c r="B149" s="163" t="s">
        <v>703</v>
      </c>
      <c r="C149" s="162" t="s">
        <v>578</v>
      </c>
      <c r="D149" s="162" t="s">
        <v>579</v>
      </c>
      <c r="E149" s="169"/>
      <c r="F149" s="164" t="s">
        <v>544</v>
      </c>
      <c r="G149" s="164"/>
    </row>
    <row r="150" spans="1:7" x14ac:dyDescent="0.25">
      <c r="A150" s="151" t="s">
        <v>704</v>
      </c>
      <c r="B150" s="151" t="s">
        <v>705</v>
      </c>
      <c r="C150" s="186">
        <v>1.0370285410846074E-3</v>
      </c>
      <c r="D150" s="186" t="s">
        <v>94</v>
      </c>
      <c r="E150" s="187"/>
      <c r="F150" s="186" t="s">
        <v>94</v>
      </c>
    </row>
    <row r="151" spans="1:7" x14ac:dyDescent="0.25">
      <c r="A151" s="151" t="s">
        <v>706</v>
      </c>
      <c r="B151" s="151" t="s">
        <v>707</v>
      </c>
      <c r="C151" s="186">
        <v>0.99896297145891544</v>
      </c>
      <c r="D151" s="186" t="s">
        <v>94</v>
      </c>
      <c r="E151" s="187"/>
      <c r="F151" s="186" t="s">
        <v>94</v>
      </c>
    </row>
    <row r="152" spans="1:7" x14ac:dyDescent="0.25">
      <c r="A152" s="151" t="s">
        <v>708</v>
      </c>
      <c r="B152" s="151" t="s">
        <v>158</v>
      </c>
      <c r="C152" s="186">
        <v>0</v>
      </c>
      <c r="D152" s="186" t="s">
        <v>94</v>
      </c>
      <c r="E152" s="187"/>
      <c r="F152" s="186" t="s">
        <v>94</v>
      </c>
    </row>
    <row r="153" spans="1:7" outlineLevel="1" x14ac:dyDescent="0.25">
      <c r="A153" s="151" t="s">
        <v>709</v>
      </c>
      <c r="C153" s="186"/>
      <c r="D153" s="186"/>
      <c r="E153" s="187"/>
      <c r="F153" s="186"/>
    </row>
    <row r="154" spans="1:7" outlineLevel="1" x14ac:dyDescent="0.25">
      <c r="A154" s="151" t="s">
        <v>710</v>
      </c>
      <c r="C154" s="186"/>
      <c r="D154" s="186"/>
      <c r="E154" s="187"/>
      <c r="F154" s="186"/>
    </row>
    <row r="155" spans="1:7" outlineLevel="1" x14ac:dyDescent="0.25">
      <c r="A155" s="151" t="s">
        <v>711</v>
      </c>
      <c r="C155" s="186"/>
      <c r="D155" s="186"/>
      <c r="E155" s="187"/>
      <c r="F155" s="186"/>
    </row>
    <row r="156" spans="1:7" outlineLevel="1" x14ac:dyDescent="0.25">
      <c r="A156" s="151" t="s">
        <v>712</v>
      </c>
      <c r="C156" s="186"/>
      <c r="D156" s="186"/>
      <c r="E156" s="187"/>
      <c r="F156" s="186"/>
    </row>
    <row r="157" spans="1:7" outlineLevel="1" x14ac:dyDescent="0.25">
      <c r="A157" s="151" t="s">
        <v>713</v>
      </c>
      <c r="C157" s="186"/>
      <c r="D157" s="186"/>
      <c r="E157" s="187"/>
      <c r="F157" s="186"/>
    </row>
    <row r="158" spans="1:7" outlineLevel="1" x14ac:dyDescent="0.25">
      <c r="A158" s="151" t="s">
        <v>714</v>
      </c>
      <c r="C158" s="186"/>
      <c r="D158" s="186"/>
      <c r="E158" s="187"/>
      <c r="F158" s="186"/>
    </row>
    <row r="159" spans="1:7" ht="15" customHeight="1" x14ac:dyDescent="0.25">
      <c r="A159" s="162"/>
      <c r="B159" s="163" t="s">
        <v>715</v>
      </c>
      <c r="C159" s="162" t="s">
        <v>578</v>
      </c>
      <c r="D159" s="162" t="s">
        <v>579</v>
      </c>
      <c r="E159" s="169"/>
      <c r="F159" s="164" t="s">
        <v>544</v>
      </c>
      <c r="G159" s="164"/>
    </row>
    <row r="160" spans="1:7" x14ac:dyDescent="0.25">
      <c r="A160" s="151" t="s">
        <v>716</v>
      </c>
      <c r="B160" s="151" t="s">
        <v>717</v>
      </c>
      <c r="C160" s="186">
        <v>0</v>
      </c>
      <c r="D160" s="186" t="s">
        <v>94</v>
      </c>
      <c r="E160" s="187"/>
      <c r="F160" s="186" t="s">
        <v>94</v>
      </c>
    </row>
    <row r="161" spans="1:7" x14ac:dyDescent="0.25">
      <c r="A161" s="151" t="s">
        <v>718</v>
      </c>
      <c r="B161" s="151" t="s">
        <v>719</v>
      </c>
      <c r="C161" s="212">
        <v>1</v>
      </c>
      <c r="D161" s="186" t="s">
        <v>94</v>
      </c>
      <c r="E161" s="187"/>
      <c r="F161" s="186" t="s">
        <v>94</v>
      </c>
    </row>
    <row r="162" spans="1:7" x14ac:dyDescent="0.25">
      <c r="A162" s="151" t="s">
        <v>720</v>
      </c>
      <c r="B162" s="151" t="s">
        <v>158</v>
      </c>
      <c r="C162" s="186">
        <v>0</v>
      </c>
      <c r="D162" s="186" t="s">
        <v>94</v>
      </c>
      <c r="E162" s="187"/>
      <c r="F162" s="186" t="s">
        <v>94</v>
      </c>
    </row>
    <row r="163" spans="1:7" outlineLevel="1" x14ac:dyDescent="0.25">
      <c r="A163" s="151" t="s">
        <v>721</v>
      </c>
      <c r="E163" s="146"/>
    </row>
    <row r="164" spans="1:7" outlineLevel="1" x14ac:dyDescent="0.25">
      <c r="A164" s="151" t="s">
        <v>722</v>
      </c>
      <c r="E164" s="146"/>
    </row>
    <row r="165" spans="1:7" outlineLevel="1" x14ac:dyDescent="0.25">
      <c r="A165" s="151" t="s">
        <v>723</v>
      </c>
      <c r="E165" s="146"/>
    </row>
    <row r="166" spans="1:7" outlineLevel="1" x14ac:dyDescent="0.25">
      <c r="A166" s="151" t="s">
        <v>724</v>
      </c>
      <c r="E166" s="146"/>
    </row>
    <row r="167" spans="1:7" outlineLevel="1" x14ac:dyDescent="0.25">
      <c r="A167" s="151" t="s">
        <v>725</v>
      </c>
      <c r="E167" s="146"/>
    </row>
    <row r="168" spans="1:7" outlineLevel="1" x14ac:dyDescent="0.25">
      <c r="A168" s="151" t="s">
        <v>726</v>
      </c>
      <c r="E168" s="146"/>
    </row>
    <row r="169" spans="1:7" ht="15" customHeight="1" x14ac:dyDescent="0.25">
      <c r="A169" s="162"/>
      <c r="B169" s="163" t="s">
        <v>727</v>
      </c>
      <c r="C169" s="162" t="s">
        <v>578</v>
      </c>
      <c r="D169" s="162" t="s">
        <v>579</v>
      </c>
      <c r="E169" s="169"/>
      <c r="F169" s="164" t="s">
        <v>544</v>
      </c>
      <c r="G169" s="164"/>
    </row>
    <row r="170" spans="1:7" x14ac:dyDescent="0.25">
      <c r="A170" s="151" t="s">
        <v>728</v>
      </c>
      <c r="B170" s="173" t="s">
        <v>729</v>
      </c>
      <c r="C170" s="186">
        <v>0</v>
      </c>
      <c r="D170" s="186" t="s">
        <v>94</v>
      </c>
      <c r="E170" s="187"/>
      <c r="F170" s="186" t="s">
        <v>94</v>
      </c>
    </row>
    <row r="171" spans="1:7" x14ac:dyDescent="0.25">
      <c r="A171" s="151" t="s">
        <v>730</v>
      </c>
      <c r="B171" s="173" t="s">
        <v>731</v>
      </c>
      <c r="C171" s="186">
        <v>0</v>
      </c>
      <c r="D171" s="186" t="s">
        <v>94</v>
      </c>
      <c r="E171" s="187"/>
      <c r="F171" s="186" t="s">
        <v>94</v>
      </c>
    </row>
    <row r="172" spans="1:7" x14ac:dyDescent="0.25">
      <c r="A172" s="151" t="s">
        <v>732</v>
      </c>
      <c r="B172" s="173" t="s">
        <v>733</v>
      </c>
      <c r="C172" s="186">
        <v>0</v>
      </c>
      <c r="D172" s="186" t="s">
        <v>94</v>
      </c>
      <c r="E172" s="186"/>
      <c r="F172" s="186" t="s">
        <v>94</v>
      </c>
    </row>
    <row r="173" spans="1:7" x14ac:dyDescent="0.25">
      <c r="A173" s="151" t="s">
        <v>734</v>
      </c>
      <c r="B173" s="173" t="s">
        <v>735</v>
      </c>
      <c r="C173" s="186">
        <v>4.7271902945342382E-3</v>
      </c>
      <c r="D173" s="186" t="s">
        <v>94</v>
      </c>
      <c r="E173" s="186"/>
      <c r="F173" s="186" t="s">
        <v>94</v>
      </c>
    </row>
    <row r="174" spans="1:7" x14ac:dyDescent="0.25">
      <c r="A174" s="151" t="s">
        <v>736</v>
      </c>
      <c r="B174" s="173" t="s">
        <v>737</v>
      </c>
      <c r="C174" s="186">
        <v>0.99527280970546572</v>
      </c>
      <c r="D174" s="186" t="s">
        <v>94</v>
      </c>
      <c r="E174" s="186"/>
      <c r="F174" s="186" t="s">
        <v>94</v>
      </c>
    </row>
    <row r="175" spans="1:7" outlineLevel="1" x14ac:dyDescent="0.25">
      <c r="A175" s="151" t="s">
        <v>738</v>
      </c>
      <c r="B175" s="170"/>
      <c r="C175" s="186"/>
      <c r="D175" s="186"/>
      <c r="E175" s="186"/>
      <c r="F175" s="186"/>
    </row>
    <row r="176" spans="1:7" outlineLevel="1" x14ac:dyDescent="0.25">
      <c r="A176" s="151" t="s">
        <v>739</v>
      </c>
      <c r="B176" s="170"/>
      <c r="C176" s="186"/>
      <c r="D176" s="186"/>
      <c r="E176" s="186"/>
      <c r="F176" s="186"/>
    </row>
    <row r="177" spans="1:7" outlineLevel="1" x14ac:dyDescent="0.25">
      <c r="A177" s="151" t="s">
        <v>740</v>
      </c>
      <c r="B177" s="173"/>
      <c r="C177" s="186"/>
      <c r="D177" s="186"/>
      <c r="E177" s="186"/>
      <c r="F177" s="186"/>
    </row>
    <row r="178" spans="1:7" outlineLevel="1" x14ac:dyDescent="0.25">
      <c r="A178" s="151" t="s">
        <v>741</v>
      </c>
      <c r="B178" s="173"/>
      <c r="C178" s="186"/>
      <c r="D178" s="186"/>
      <c r="E178" s="186"/>
      <c r="F178" s="186"/>
    </row>
    <row r="179" spans="1:7" ht="15" customHeight="1" x14ac:dyDescent="0.25">
      <c r="A179" s="162"/>
      <c r="B179" s="163" t="s">
        <v>742</v>
      </c>
      <c r="C179" s="162" t="s">
        <v>578</v>
      </c>
      <c r="D179" s="162" t="s">
        <v>579</v>
      </c>
      <c r="E179" s="169"/>
      <c r="F179" s="164" t="s">
        <v>544</v>
      </c>
      <c r="G179" s="164"/>
    </row>
    <row r="180" spans="1:7" x14ac:dyDescent="0.25">
      <c r="A180" s="151" t="s">
        <v>743</v>
      </c>
      <c r="B180" s="151" t="s">
        <v>744</v>
      </c>
      <c r="C180" s="186">
        <v>0</v>
      </c>
      <c r="D180" s="186" t="s">
        <v>94</v>
      </c>
      <c r="E180" s="187"/>
      <c r="F180" s="186" t="s">
        <v>94</v>
      </c>
    </row>
    <row r="181" spans="1:7" outlineLevel="1" x14ac:dyDescent="0.25">
      <c r="A181" s="151" t="s">
        <v>745</v>
      </c>
      <c r="B181" s="174"/>
      <c r="C181" s="186"/>
      <c r="D181" s="186"/>
      <c r="E181" s="187"/>
      <c r="F181" s="186"/>
    </row>
    <row r="182" spans="1:7" outlineLevel="1" x14ac:dyDescent="0.25">
      <c r="A182" s="151" t="s">
        <v>746</v>
      </c>
      <c r="B182" s="174"/>
      <c r="C182" s="186"/>
      <c r="D182" s="186"/>
      <c r="E182" s="187"/>
      <c r="F182" s="186"/>
    </row>
    <row r="183" spans="1:7" outlineLevel="1" x14ac:dyDescent="0.25">
      <c r="A183" s="151" t="s">
        <v>747</v>
      </c>
      <c r="B183" s="174"/>
      <c r="C183" s="186"/>
      <c r="D183" s="186"/>
      <c r="E183" s="187"/>
      <c r="F183" s="186"/>
    </row>
    <row r="184" spans="1:7" outlineLevel="1" x14ac:dyDescent="0.25">
      <c r="A184" s="151" t="s">
        <v>748</v>
      </c>
      <c r="B184" s="174"/>
      <c r="C184" s="186"/>
      <c r="D184" s="186"/>
      <c r="E184" s="187"/>
      <c r="F184" s="186"/>
    </row>
    <row r="185" spans="1:7" ht="18.75" x14ac:dyDescent="0.25">
      <c r="A185" s="175"/>
      <c r="B185" s="176" t="s">
        <v>541</v>
      </c>
      <c r="C185" s="175"/>
      <c r="D185" s="175"/>
      <c r="E185" s="175"/>
      <c r="F185" s="177"/>
      <c r="G185" s="177"/>
    </row>
    <row r="186" spans="1:7" ht="15" customHeight="1" x14ac:dyDescent="0.25">
      <c r="A186" s="162"/>
      <c r="B186" s="163" t="s">
        <v>749</v>
      </c>
      <c r="C186" s="162" t="s">
        <v>750</v>
      </c>
      <c r="D186" s="162" t="s">
        <v>751</v>
      </c>
      <c r="E186" s="169"/>
      <c r="F186" s="162" t="s">
        <v>578</v>
      </c>
      <c r="G186" s="162" t="s">
        <v>752</v>
      </c>
    </row>
    <row r="187" spans="1:7" x14ac:dyDescent="0.25">
      <c r="A187" s="151" t="s">
        <v>753</v>
      </c>
      <c r="B187" s="172" t="s">
        <v>754</v>
      </c>
      <c r="C187" s="210">
        <v>39.898859587279773</v>
      </c>
      <c r="E187" s="178"/>
      <c r="F187" s="179"/>
      <c r="G187" s="179"/>
    </row>
    <row r="188" spans="1:7" x14ac:dyDescent="0.25">
      <c r="A188" s="178"/>
      <c r="B188" s="180"/>
      <c r="C188" s="178"/>
      <c r="D188" s="178"/>
      <c r="E188" s="178"/>
      <c r="F188" s="179"/>
      <c r="G188" s="179"/>
    </row>
    <row r="189" spans="1:7" x14ac:dyDescent="0.25">
      <c r="B189" s="172" t="s">
        <v>755</v>
      </c>
      <c r="C189" s="178"/>
      <c r="D189" s="178"/>
      <c r="E189" s="178"/>
      <c r="F189" s="179"/>
      <c r="G189" s="179"/>
    </row>
    <row r="190" spans="1:7" x14ac:dyDescent="0.25">
      <c r="A190" s="151" t="s">
        <v>756</v>
      </c>
      <c r="B190" s="172" t="s">
        <v>1799</v>
      </c>
      <c r="C190" s="210">
        <v>191.61964377999848</v>
      </c>
      <c r="D190" s="151">
        <v>36378</v>
      </c>
      <c r="E190" s="178"/>
      <c r="F190" s="165">
        <f>IF($C$214=0,"",IF(C190="[for completion]","",IF(C190="","",C190/$C$214)))</f>
        <v>2.4789198899828991E-2</v>
      </c>
      <c r="G190" s="165">
        <f>IF($D$214=0,"",IF(D190="[for completion]","",IF(D190="","",D190/$D$214)))</f>
        <v>0.18776807973613985</v>
      </c>
    </row>
    <row r="191" spans="1:7" x14ac:dyDescent="0.25">
      <c r="A191" s="151" t="s">
        <v>757</v>
      </c>
      <c r="B191" s="172" t="s">
        <v>1800</v>
      </c>
      <c r="C191" s="210">
        <v>504.30304039000208</v>
      </c>
      <c r="D191" s="151">
        <v>34073</v>
      </c>
      <c r="E191" s="178"/>
      <c r="F191" s="165">
        <f t="shared" ref="F191:F213" si="1">IF($C$214=0,"",IF(C191="[for completion]","",IF(C191="","",C191/$C$214)))</f>
        <v>6.5240014684346023E-2</v>
      </c>
      <c r="G191" s="165">
        <f t="shared" ref="G191:G213" si="2">IF($D$214=0,"",IF(D191="[for completion]","",IF(D191="","",D191/$D$214)))</f>
        <v>0.17587063007448164</v>
      </c>
    </row>
    <row r="192" spans="1:7" x14ac:dyDescent="0.25">
      <c r="A192" s="151" t="s">
        <v>758</v>
      </c>
      <c r="B192" s="172" t="s">
        <v>1801</v>
      </c>
      <c r="C192" s="210">
        <v>638.67009900000699</v>
      </c>
      <c r="D192" s="151">
        <v>25751</v>
      </c>
      <c r="E192" s="178"/>
      <c r="F192" s="165">
        <f t="shared" si="1"/>
        <v>8.2622636193091722E-2</v>
      </c>
      <c r="G192" s="165">
        <f t="shared" si="2"/>
        <v>0.13291593329169657</v>
      </c>
    </row>
    <row r="193" spans="1:7" x14ac:dyDescent="0.25">
      <c r="A193" s="151" t="s">
        <v>759</v>
      </c>
      <c r="B193" s="172" t="s">
        <v>1802</v>
      </c>
      <c r="C193" s="210">
        <v>792.30598545999703</v>
      </c>
      <c r="D193" s="151">
        <v>22685</v>
      </c>
      <c r="E193" s="178"/>
      <c r="F193" s="165">
        <f t="shared" si="1"/>
        <v>0.10249800216538654</v>
      </c>
      <c r="G193" s="165">
        <f t="shared" si="2"/>
        <v>0.11709051868751258</v>
      </c>
    </row>
    <row r="194" spans="1:7" x14ac:dyDescent="0.25">
      <c r="A194" s="151" t="s">
        <v>760</v>
      </c>
      <c r="B194" s="172" t="s">
        <v>1803</v>
      </c>
      <c r="C194" s="210">
        <v>835.48590111000101</v>
      </c>
      <c r="D194" s="151">
        <v>18665</v>
      </c>
      <c r="E194" s="178"/>
      <c r="F194" s="165">
        <f t="shared" si="1"/>
        <v>0.10808404489258588</v>
      </c>
      <c r="G194" s="165">
        <f t="shared" si="2"/>
        <v>9.6340953550911282E-2</v>
      </c>
    </row>
    <row r="195" spans="1:7" x14ac:dyDescent="0.25">
      <c r="A195" s="151" t="s">
        <v>761</v>
      </c>
      <c r="B195" s="172" t="s">
        <v>1804</v>
      </c>
      <c r="C195" s="210">
        <v>766.77966113999366</v>
      </c>
      <c r="D195" s="151">
        <v>13991</v>
      </c>
      <c r="E195" s="178"/>
      <c r="F195" s="165">
        <f t="shared" si="1"/>
        <v>9.9195746100885107E-2</v>
      </c>
      <c r="G195" s="165">
        <f t="shared" si="2"/>
        <v>7.2215712892086781E-2</v>
      </c>
    </row>
    <row r="196" spans="1:7" x14ac:dyDescent="0.25">
      <c r="A196" s="151" t="s">
        <v>762</v>
      </c>
      <c r="B196" s="172" t="s">
        <v>1805</v>
      </c>
      <c r="C196" s="210">
        <v>673.35149321000142</v>
      </c>
      <c r="D196" s="151">
        <v>10399</v>
      </c>
      <c r="E196" s="178"/>
      <c r="F196" s="165">
        <f t="shared" si="1"/>
        <v>8.7109253338575998E-2</v>
      </c>
      <c r="G196" s="165">
        <f t="shared" si="2"/>
        <v>5.3675305436695762E-2</v>
      </c>
    </row>
    <row r="197" spans="1:7" x14ac:dyDescent="0.25">
      <c r="A197" s="151" t="s">
        <v>763</v>
      </c>
      <c r="B197" s="172" t="s">
        <v>1806</v>
      </c>
      <c r="C197" s="210">
        <v>597.08298436999746</v>
      </c>
      <c r="D197" s="151">
        <v>7977</v>
      </c>
      <c r="E197" s="178"/>
      <c r="F197" s="165">
        <f t="shared" si="1"/>
        <v>7.7242648860389548E-2</v>
      </c>
      <c r="G197" s="165">
        <f t="shared" si="2"/>
        <v>4.117395052106184E-2</v>
      </c>
    </row>
    <row r="198" spans="1:7" x14ac:dyDescent="0.25">
      <c r="A198" s="151" t="s">
        <v>764</v>
      </c>
      <c r="B198" s="172" t="s">
        <v>1807</v>
      </c>
      <c r="C198" s="210">
        <v>513.24661223000055</v>
      </c>
      <c r="D198" s="151">
        <v>6055</v>
      </c>
      <c r="E198" s="178"/>
      <c r="F198" s="165">
        <f t="shared" si="1"/>
        <v>6.6397014962830903E-2</v>
      </c>
      <c r="G198" s="165">
        <f t="shared" si="2"/>
        <v>3.1253387289084798E-2</v>
      </c>
    </row>
    <row r="199" spans="1:7" x14ac:dyDescent="0.25">
      <c r="A199" s="151" t="s">
        <v>765</v>
      </c>
      <c r="B199" s="172" t="s">
        <v>1808</v>
      </c>
      <c r="C199" s="210">
        <v>423.73651735999999</v>
      </c>
      <c r="D199" s="151">
        <v>4468</v>
      </c>
      <c r="E199" s="172"/>
      <c r="F199" s="165">
        <f t="shared" si="1"/>
        <v>5.4817390340302426E-2</v>
      </c>
      <c r="G199" s="165">
        <f t="shared" si="2"/>
        <v>2.3061954485157868E-2</v>
      </c>
    </row>
    <row r="200" spans="1:7" x14ac:dyDescent="0.25">
      <c r="A200" s="151" t="s">
        <v>766</v>
      </c>
      <c r="B200" s="172" t="s">
        <v>1809</v>
      </c>
      <c r="C200" s="210">
        <v>1597.5009118099968</v>
      </c>
      <c r="D200" s="151">
        <v>12529</v>
      </c>
      <c r="E200" s="172"/>
      <c r="F200" s="165">
        <f t="shared" si="1"/>
        <v>0.20666340394089472</v>
      </c>
      <c r="G200" s="165">
        <f t="shared" si="2"/>
        <v>6.4669478009074063E-2</v>
      </c>
    </row>
    <row r="201" spans="1:7" x14ac:dyDescent="0.25">
      <c r="A201" s="151" t="s">
        <v>767</v>
      </c>
      <c r="B201" s="172" t="s">
        <v>1810</v>
      </c>
      <c r="C201" s="210">
        <v>195.88230772000014</v>
      </c>
      <c r="D201" s="151">
        <v>768</v>
      </c>
      <c r="E201" s="172"/>
      <c r="F201" s="165">
        <f t="shared" si="1"/>
        <v>2.5340645620882021E-2</v>
      </c>
      <c r="G201" s="165">
        <f t="shared" si="2"/>
        <v>3.9640960260969652E-3</v>
      </c>
    </row>
    <row r="202" spans="1:7" x14ac:dyDescent="0.25">
      <c r="A202" s="151" t="s">
        <v>768</v>
      </c>
      <c r="B202" s="172" t="s">
        <v>672</v>
      </c>
      <c r="C202" s="151" t="s">
        <v>94</v>
      </c>
      <c r="D202" s="151" t="s">
        <v>94</v>
      </c>
      <c r="E202" s="172"/>
      <c r="F202" s="165" t="str">
        <f t="shared" si="1"/>
        <v/>
      </c>
      <c r="G202" s="165" t="str">
        <f t="shared" si="2"/>
        <v/>
      </c>
    </row>
    <row r="203" spans="1:7" x14ac:dyDescent="0.25">
      <c r="A203" s="151" t="s">
        <v>769</v>
      </c>
      <c r="B203" s="172" t="s">
        <v>672</v>
      </c>
      <c r="C203" s="151" t="s">
        <v>94</v>
      </c>
      <c r="D203" s="151" t="s">
        <v>94</v>
      </c>
      <c r="E203" s="172"/>
      <c r="F203" s="165" t="str">
        <f t="shared" si="1"/>
        <v/>
      </c>
      <c r="G203" s="165" t="str">
        <f t="shared" si="2"/>
        <v/>
      </c>
    </row>
    <row r="204" spans="1:7" x14ac:dyDescent="0.25">
      <c r="A204" s="151" t="s">
        <v>770</v>
      </c>
      <c r="B204" s="172" t="s">
        <v>672</v>
      </c>
      <c r="C204" s="151" t="s">
        <v>94</v>
      </c>
      <c r="D204" s="151" t="s">
        <v>94</v>
      </c>
      <c r="E204" s="172"/>
      <c r="F204" s="165" t="str">
        <f t="shared" si="1"/>
        <v/>
      </c>
      <c r="G204" s="165" t="str">
        <f t="shared" si="2"/>
        <v/>
      </c>
    </row>
    <row r="205" spans="1:7" x14ac:dyDescent="0.25">
      <c r="A205" s="151" t="s">
        <v>771</v>
      </c>
      <c r="B205" s="172" t="s">
        <v>672</v>
      </c>
      <c r="C205" s="151" t="s">
        <v>94</v>
      </c>
      <c r="D205" s="151" t="s">
        <v>94</v>
      </c>
      <c r="F205" s="165" t="str">
        <f t="shared" si="1"/>
        <v/>
      </c>
      <c r="G205" s="165" t="str">
        <f t="shared" si="2"/>
        <v/>
      </c>
    </row>
    <row r="206" spans="1:7" x14ac:dyDescent="0.25">
      <c r="A206" s="151" t="s">
        <v>772</v>
      </c>
      <c r="B206" s="172" t="s">
        <v>672</v>
      </c>
      <c r="C206" s="151" t="s">
        <v>94</v>
      </c>
      <c r="D206" s="151" t="s">
        <v>94</v>
      </c>
      <c r="E206" s="167"/>
      <c r="F206" s="165" t="str">
        <f t="shared" si="1"/>
        <v/>
      </c>
      <c r="G206" s="165" t="str">
        <f t="shared" si="2"/>
        <v/>
      </c>
    </row>
    <row r="207" spans="1:7" x14ac:dyDescent="0.25">
      <c r="A207" s="151" t="s">
        <v>773</v>
      </c>
      <c r="B207" s="172" t="s">
        <v>672</v>
      </c>
      <c r="C207" s="151" t="s">
        <v>94</v>
      </c>
      <c r="D207" s="151" t="s">
        <v>94</v>
      </c>
      <c r="E207" s="167"/>
      <c r="F207" s="165" t="str">
        <f t="shared" si="1"/>
        <v/>
      </c>
      <c r="G207" s="165" t="str">
        <f t="shared" si="2"/>
        <v/>
      </c>
    </row>
    <row r="208" spans="1:7" x14ac:dyDescent="0.25">
      <c r="A208" s="151" t="s">
        <v>774</v>
      </c>
      <c r="B208" s="172" t="s">
        <v>672</v>
      </c>
      <c r="C208" s="151" t="s">
        <v>94</v>
      </c>
      <c r="D208" s="151" t="s">
        <v>94</v>
      </c>
      <c r="E208" s="167"/>
      <c r="F208" s="165" t="str">
        <f t="shared" si="1"/>
        <v/>
      </c>
      <c r="G208" s="165" t="str">
        <f t="shared" si="2"/>
        <v/>
      </c>
    </row>
    <row r="209" spans="1:7" x14ac:dyDescent="0.25">
      <c r="A209" s="151" t="s">
        <v>775</v>
      </c>
      <c r="B209" s="172" t="s">
        <v>672</v>
      </c>
      <c r="C209" s="151" t="s">
        <v>94</v>
      </c>
      <c r="D209" s="151" t="s">
        <v>94</v>
      </c>
      <c r="E209" s="167"/>
      <c r="F209" s="165" t="str">
        <f t="shared" si="1"/>
        <v/>
      </c>
      <c r="G209" s="165" t="str">
        <f t="shared" si="2"/>
        <v/>
      </c>
    </row>
    <row r="210" spans="1:7" x14ac:dyDescent="0.25">
      <c r="A210" s="151" t="s">
        <v>776</v>
      </c>
      <c r="B210" s="172" t="s">
        <v>672</v>
      </c>
      <c r="C210" s="151" t="s">
        <v>94</v>
      </c>
      <c r="D210" s="151" t="s">
        <v>94</v>
      </c>
      <c r="E210" s="167"/>
      <c r="F210" s="165" t="str">
        <f t="shared" si="1"/>
        <v/>
      </c>
      <c r="G210" s="165" t="str">
        <f t="shared" si="2"/>
        <v/>
      </c>
    </row>
    <row r="211" spans="1:7" x14ac:dyDescent="0.25">
      <c r="A211" s="151" t="s">
        <v>777</v>
      </c>
      <c r="B211" s="172" t="s">
        <v>672</v>
      </c>
      <c r="C211" s="151" t="s">
        <v>94</v>
      </c>
      <c r="D211" s="151" t="s">
        <v>94</v>
      </c>
      <c r="E211" s="167"/>
      <c r="F211" s="165" t="str">
        <f t="shared" si="1"/>
        <v/>
      </c>
      <c r="G211" s="165" t="str">
        <f t="shared" si="2"/>
        <v/>
      </c>
    </row>
    <row r="212" spans="1:7" x14ac:dyDescent="0.25">
      <c r="A212" s="151" t="s">
        <v>778</v>
      </c>
      <c r="B212" s="172" t="s">
        <v>672</v>
      </c>
      <c r="C212" s="151" t="s">
        <v>94</v>
      </c>
      <c r="D212" s="151" t="s">
        <v>94</v>
      </c>
      <c r="E212" s="167"/>
      <c r="F212" s="165" t="str">
        <f t="shared" si="1"/>
        <v/>
      </c>
      <c r="G212" s="165" t="str">
        <f t="shared" si="2"/>
        <v/>
      </c>
    </row>
    <row r="213" spans="1:7" x14ac:dyDescent="0.25">
      <c r="A213" s="151" t="s">
        <v>779</v>
      </c>
      <c r="B213" s="172" t="s">
        <v>672</v>
      </c>
      <c r="C213" s="151" t="s">
        <v>94</v>
      </c>
      <c r="D213" s="151" t="s">
        <v>94</v>
      </c>
      <c r="E213" s="167"/>
      <c r="F213" s="165" t="str">
        <f t="shared" si="1"/>
        <v/>
      </c>
      <c r="G213" s="165" t="str">
        <f t="shared" si="2"/>
        <v/>
      </c>
    </row>
    <row r="214" spans="1:7" x14ac:dyDescent="0.25">
      <c r="A214" s="151" t="s">
        <v>780</v>
      </c>
      <c r="B214" s="181" t="s">
        <v>160</v>
      </c>
      <c r="C214" s="210">
        <f>SUM(C190:C213)</f>
        <v>7729.9651575799962</v>
      </c>
      <c r="D214" s="172">
        <f>SUM(D190:D213)</f>
        <v>193739</v>
      </c>
      <c r="E214" s="167"/>
      <c r="F214" s="182">
        <f>SUM(F190:F213)</f>
        <v>1</v>
      </c>
      <c r="G214" s="182">
        <f>SUM(G190:G213)</f>
        <v>1</v>
      </c>
    </row>
    <row r="215" spans="1:7" ht="15" customHeight="1" x14ac:dyDescent="0.25">
      <c r="A215" s="162"/>
      <c r="B215" s="163" t="s">
        <v>781</v>
      </c>
      <c r="C215" s="162" t="s">
        <v>750</v>
      </c>
      <c r="D215" s="162" t="s">
        <v>751</v>
      </c>
      <c r="E215" s="169"/>
      <c r="F215" s="162" t="s">
        <v>578</v>
      </c>
      <c r="G215" s="162" t="s">
        <v>752</v>
      </c>
    </row>
    <row r="216" spans="1:7" x14ac:dyDescent="0.25">
      <c r="A216" s="151" t="s">
        <v>782</v>
      </c>
      <c r="B216" s="151" t="s">
        <v>783</v>
      </c>
      <c r="C216" s="186">
        <v>0.47748678349829199</v>
      </c>
      <c r="G216" s="151"/>
    </row>
    <row r="217" spans="1:7" x14ac:dyDescent="0.25">
      <c r="G217" s="151"/>
    </row>
    <row r="218" spans="1:7" x14ac:dyDescent="0.25">
      <c r="B218" s="172" t="s">
        <v>784</v>
      </c>
      <c r="G218" s="151"/>
    </row>
    <row r="219" spans="1:7" x14ac:dyDescent="0.25">
      <c r="A219" s="151" t="s">
        <v>785</v>
      </c>
      <c r="B219" s="151" t="s">
        <v>786</v>
      </c>
      <c r="C219" s="210">
        <v>2401.7533447300043</v>
      </c>
      <c r="D219" s="151">
        <v>100439</v>
      </c>
      <c r="F219" s="165">
        <f t="shared" ref="F219:F233" si="3">IF($C$227=0,"",IF(C219="[for completion]","",C219/$C$227))</f>
        <v>0.31070687846178013</v>
      </c>
      <c r="G219" s="165">
        <f t="shared" ref="G219:G233" si="4">IF($D$227=0,"",IF(D219="[for completion]","",D219/$D$227))</f>
        <v>0.51842427182962647</v>
      </c>
    </row>
    <row r="220" spans="1:7" x14ac:dyDescent="0.25">
      <c r="A220" s="151" t="s">
        <v>787</v>
      </c>
      <c r="B220" s="151" t="s">
        <v>788</v>
      </c>
      <c r="C220" s="210">
        <v>1455.0230762400001</v>
      </c>
      <c r="D220" s="151">
        <v>31245</v>
      </c>
      <c r="F220" s="165">
        <f t="shared" si="3"/>
        <v>0.18823151807006597</v>
      </c>
      <c r="G220" s="165">
        <f t="shared" si="4"/>
        <v>0.16127367231171835</v>
      </c>
    </row>
    <row r="221" spans="1:7" x14ac:dyDescent="0.25">
      <c r="A221" s="151" t="s">
        <v>789</v>
      </c>
      <c r="B221" s="151" t="s">
        <v>790</v>
      </c>
      <c r="C221" s="210">
        <v>1657.894124869998</v>
      </c>
      <c r="D221" s="151">
        <v>29323</v>
      </c>
      <c r="F221" s="165">
        <f t="shared" si="3"/>
        <v>0.21447627396408997</v>
      </c>
      <c r="G221" s="165">
        <f t="shared" si="4"/>
        <v>0.15135310907974131</v>
      </c>
    </row>
    <row r="222" spans="1:7" x14ac:dyDescent="0.25">
      <c r="A222" s="151" t="s">
        <v>791</v>
      </c>
      <c r="B222" s="151" t="s">
        <v>792</v>
      </c>
      <c r="C222" s="210">
        <v>1795.8809872499971</v>
      </c>
      <c r="D222" s="151">
        <v>26967</v>
      </c>
      <c r="F222" s="165">
        <f t="shared" si="3"/>
        <v>0.2323271775020819</v>
      </c>
      <c r="G222" s="165">
        <f t="shared" si="4"/>
        <v>0.1391924186663501</v>
      </c>
    </row>
    <row r="223" spans="1:7" x14ac:dyDescent="0.25">
      <c r="A223" s="151" t="s">
        <v>793</v>
      </c>
      <c r="B223" s="151" t="s">
        <v>794</v>
      </c>
      <c r="C223" s="210">
        <v>419.41362448999962</v>
      </c>
      <c r="D223" s="151">
        <v>5765</v>
      </c>
      <c r="F223" s="165">
        <f t="shared" si="3"/>
        <v>5.4258152001981905E-2</v>
      </c>
      <c r="G223" s="165">
        <f t="shared" si="4"/>
        <v>2.975652811256381E-2</v>
      </c>
    </row>
    <row r="224" spans="1:7" x14ac:dyDescent="0.25">
      <c r="A224" s="151" t="s">
        <v>795</v>
      </c>
      <c r="B224" s="151" t="s">
        <v>796</v>
      </c>
      <c r="C224" s="210">
        <v>0</v>
      </c>
      <c r="D224" s="151">
        <v>0</v>
      </c>
      <c r="F224" s="165">
        <f t="shared" si="3"/>
        <v>0</v>
      </c>
      <c r="G224" s="165">
        <f t="shared" si="4"/>
        <v>0</v>
      </c>
    </row>
    <row r="225" spans="1:7" x14ac:dyDescent="0.25">
      <c r="A225" s="151" t="s">
        <v>797</v>
      </c>
      <c r="B225" s="151" t="s">
        <v>798</v>
      </c>
      <c r="C225" s="210">
        <v>0</v>
      </c>
      <c r="D225" s="151">
        <v>0</v>
      </c>
      <c r="F225" s="165">
        <f t="shared" si="3"/>
        <v>0</v>
      </c>
      <c r="G225" s="165">
        <f t="shared" si="4"/>
        <v>0</v>
      </c>
    </row>
    <row r="226" spans="1:7" x14ac:dyDescent="0.25">
      <c r="A226" s="151" t="s">
        <v>799</v>
      </c>
      <c r="B226" s="151" t="s">
        <v>800</v>
      </c>
      <c r="C226" s="210">
        <v>0</v>
      </c>
      <c r="D226" s="151">
        <v>0</v>
      </c>
      <c r="F226" s="165">
        <f t="shared" si="3"/>
        <v>0</v>
      </c>
      <c r="G226" s="165">
        <f t="shared" si="4"/>
        <v>0</v>
      </c>
    </row>
    <row r="227" spans="1:7" x14ac:dyDescent="0.25">
      <c r="A227" s="151" t="s">
        <v>801</v>
      </c>
      <c r="B227" s="181" t="s">
        <v>160</v>
      </c>
      <c r="C227" s="210">
        <f>SUM(C219:C226)</f>
        <v>7729.9651575799999</v>
      </c>
      <c r="D227" s="151">
        <f>SUM(D219:D226)</f>
        <v>193739</v>
      </c>
      <c r="F227" s="167">
        <f>SUM(F219:F226)</f>
        <v>0.99999999999999989</v>
      </c>
      <c r="G227" s="167">
        <f>SUM(G219:G226)</f>
        <v>1.0000000000000002</v>
      </c>
    </row>
    <row r="228" spans="1:7" outlineLevel="1" x14ac:dyDescent="0.25">
      <c r="A228" s="151" t="s">
        <v>802</v>
      </c>
      <c r="B228" s="168" t="s">
        <v>803</v>
      </c>
      <c r="F228" s="165">
        <f t="shared" si="3"/>
        <v>0</v>
      </c>
      <c r="G228" s="165">
        <f t="shared" si="4"/>
        <v>0</v>
      </c>
    </row>
    <row r="229" spans="1:7" outlineLevel="1" x14ac:dyDescent="0.25">
      <c r="A229" s="151" t="s">
        <v>804</v>
      </c>
      <c r="B229" s="168" t="s">
        <v>805</v>
      </c>
      <c r="F229" s="165">
        <f t="shared" si="3"/>
        <v>0</v>
      </c>
      <c r="G229" s="165">
        <f t="shared" si="4"/>
        <v>0</v>
      </c>
    </row>
    <row r="230" spans="1:7" outlineLevel="1" x14ac:dyDescent="0.25">
      <c r="A230" s="151" t="s">
        <v>806</v>
      </c>
      <c r="B230" s="168" t="s">
        <v>807</v>
      </c>
      <c r="F230" s="165">
        <f t="shared" si="3"/>
        <v>0</v>
      </c>
      <c r="G230" s="165">
        <f t="shared" si="4"/>
        <v>0</v>
      </c>
    </row>
    <row r="231" spans="1:7" outlineLevel="1" x14ac:dyDescent="0.25">
      <c r="A231" s="151" t="s">
        <v>808</v>
      </c>
      <c r="B231" s="168" t="s">
        <v>809</v>
      </c>
      <c r="F231" s="165">
        <f t="shared" si="3"/>
        <v>0</v>
      </c>
      <c r="G231" s="165">
        <f t="shared" si="4"/>
        <v>0</v>
      </c>
    </row>
    <row r="232" spans="1:7" outlineLevel="1" x14ac:dyDescent="0.25">
      <c r="A232" s="151" t="s">
        <v>810</v>
      </c>
      <c r="B232" s="168" t="s">
        <v>811</v>
      </c>
      <c r="F232" s="165">
        <f t="shared" si="3"/>
        <v>0</v>
      </c>
      <c r="G232" s="165">
        <f t="shared" si="4"/>
        <v>0</v>
      </c>
    </row>
    <row r="233" spans="1:7" outlineLevel="1" x14ac:dyDescent="0.25">
      <c r="A233" s="151" t="s">
        <v>812</v>
      </c>
      <c r="B233" s="168" t="s">
        <v>813</v>
      </c>
      <c r="F233" s="165">
        <f t="shared" si="3"/>
        <v>0</v>
      </c>
      <c r="G233" s="165">
        <f t="shared" si="4"/>
        <v>0</v>
      </c>
    </row>
    <row r="234" spans="1:7" outlineLevel="1" x14ac:dyDescent="0.25">
      <c r="A234" s="151" t="s">
        <v>814</v>
      </c>
      <c r="B234" s="168"/>
      <c r="F234" s="165"/>
      <c r="G234" s="165"/>
    </row>
    <row r="235" spans="1:7" outlineLevel="1" x14ac:dyDescent="0.25">
      <c r="A235" s="151" t="s">
        <v>815</v>
      </c>
      <c r="B235" s="168"/>
      <c r="F235" s="165"/>
      <c r="G235" s="165"/>
    </row>
    <row r="236" spans="1:7" outlineLevel="1" x14ac:dyDescent="0.25">
      <c r="A236" s="151" t="s">
        <v>816</v>
      </c>
      <c r="B236" s="168"/>
      <c r="F236" s="165"/>
      <c r="G236" s="165"/>
    </row>
    <row r="237" spans="1:7" ht="15" customHeight="1" x14ac:dyDescent="0.25">
      <c r="A237" s="162"/>
      <c r="B237" s="163" t="s">
        <v>817</v>
      </c>
      <c r="C237" s="162" t="s">
        <v>750</v>
      </c>
      <c r="D237" s="162" t="s">
        <v>751</v>
      </c>
      <c r="E237" s="169"/>
      <c r="F237" s="162" t="s">
        <v>578</v>
      </c>
      <c r="G237" s="162" t="s">
        <v>752</v>
      </c>
    </row>
    <row r="238" spans="1:7" x14ac:dyDescent="0.25">
      <c r="A238" s="151" t="s">
        <v>818</v>
      </c>
      <c r="B238" s="151" t="s">
        <v>783</v>
      </c>
      <c r="C238" s="186">
        <v>0.48819116509466226</v>
      </c>
      <c r="G238" s="151"/>
    </row>
    <row r="239" spans="1:7" x14ac:dyDescent="0.25">
      <c r="G239" s="151"/>
    </row>
    <row r="240" spans="1:7" x14ac:dyDescent="0.25">
      <c r="B240" s="172" t="s">
        <v>784</v>
      </c>
      <c r="G240" s="151"/>
    </row>
    <row r="241" spans="1:7" x14ac:dyDescent="0.25">
      <c r="A241" s="151" t="s">
        <v>819</v>
      </c>
      <c r="B241" s="151" t="s">
        <v>786</v>
      </c>
      <c r="C241" s="210">
        <v>2344.8045371400167</v>
      </c>
      <c r="D241" s="151">
        <v>100633</v>
      </c>
      <c r="F241" s="165">
        <f>IF($C$249=0,"",IF(C241="[Mark as ND1 if not relevant]","",C241/$C$249))</f>
        <v>0.30333959977047198</v>
      </c>
      <c r="G241" s="165">
        <f>IF($D$249=0,"",IF(D241="[Mark as ND1 if not relevant]","",D241/$D$249))</f>
        <v>0.51942561900288531</v>
      </c>
    </row>
    <row r="242" spans="1:7" x14ac:dyDescent="0.25">
      <c r="A242" s="151" t="s">
        <v>820</v>
      </c>
      <c r="B242" s="151" t="s">
        <v>788</v>
      </c>
      <c r="C242" s="210">
        <v>1337.6850954699994</v>
      </c>
      <c r="D242" s="151">
        <v>28730</v>
      </c>
      <c r="F242" s="165">
        <f t="shared" ref="F242:F248" si="5">IF($C$249=0,"",IF(C242="[Mark as ND1 if not relevant]","",C242/$C$249))</f>
        <v>0.17305189198146159</v>
      </c>
      <c r="G242" s="165">
        <f t="shared" ref="G242:G248" si="6">IF($D$249=0,"",IF(D242="[Mark as ND1 if not relevant]","",D242/$D$249))</f>
        <v>0.14829229014292425</v>
      </c>
    </row>
    <row r="243" spans="1:7" x14ac:dyDescent="0.25">
      <c r="A243" s="151" t="s">
        <v>821</v>
      </c>
      <c r="B243" s="151" t="s">
        <v>790</v>
      </c>
      <c r="C243" s="210">
        <v>1523.5645943500008</v>
      </c>
      <c r="D243" s="151">
        <v>27362</v>
      </c>
      <c r="F243" s="165">
        <f t="shared" si="5"/>
        <v>0.19709850734009973</v>
      </c>
      <c r="G243" s="165">
        <f t="shared" si="6"/>
        <v>0.14123124409643903</v>
      </c>
    </row>
    <row r="244" spans="1:7" x14ac:dyDescent="0.25">
      <c r="A244" s="151" t="s">
        <v>822</v>
      </c>
      <c r="B244" s="151" t="s">
        <v>792</v>
      </c>
      <c r="C244" s="210">
        <v>1754.4285740400032</v>
      </c>
      <c r="D244" s="151">
        <v>26478</v>
      </c>
      <c r="F244" s="165">
        <f t="shared" si="5"/>
        <v>0.22696461604611592</v>
      </c>
      <c r="G244" s="165">
        <f t="shared" si="6"/>
        <v>0.13666840439973366</v>
      </c>
    </row>
    <row r="245" spans="1:7" x14ac:dyDescent="0.25">
      <c r="A245" s="151" t="s">
        <v>823</v>
      </c>
      <c r="B245" s="151" t="s">
        <v>794</v>
      </c>
      <c r="C245" s="210">
        <v>758.89913063999938</v>
      </c>
      <c r="D245" s="151">
        <v>10333</v>
      </c>
      <c r="F245" s="165">
        <f t="shared" si="5"/>
        <v>9.8176267961029726E-2</v>
      </c>
      <c r="G245" s="165">
        <f t="shared" si="6"/>
        <v>5.3334640934453052E-2</v>
      </c>
    </row>
    <row r="246" spans="1:7" x14ac:dyDescent="0.25">
      <c r="A246" s="151" t="s">
        <v>824</v>
      </c>
      <c r="B246" s="151" t="s">
        <v>796</v>
      </c>
      <c r="C246" s="210">
        <v>10.583225940000002</v>
      </c>
      <c r="D246" s="151">
        <v>203</v>
      </c>
      <c r="F246" s="165">
        <f t="shared" si="5"/>
        <v>1.3691169008209654E-3</v>
      </c>
      <c r="G246" s="165">
        <f t="shared" si="6"/>
        <v>1.0478014235646928E-3</v>
      </c>
    </row>
    <row r="247" spans="1:7" x14ac:dyDescent="0.25">
      <c r="A247" s="151" t="s">
        <v>825</v>
      </c>
      <c r="B247" s="151" t="s">
        <v>798</v>
      </c>
      <c r="C247" s="210">
        <v>0</v>
      </c>
      <c r="D247" s="151">
        <v>0</v>
      </c>
      <c r="F247" s="165">
        <f t="shared" si="5"/>
        <v>0</v>
      </c>
      <c r="G247" s="165">
        <f t="shared" si="6"/>
        <v>0</v>
      </c>
    </row>
    <row r="248" spans="1:7" x14ac:dyDescent="0.25">
      <c r="A248" s="151" t="s">
        <v>826</v>
      </c>
      <c r="B248" s="151" t="s">
        <v>800</v>
      </c>
      <c r="C248" s="210">
        <v>0</v>
      </c>
      <c r="D248" s="151">
        <v>0</v>
      </c>
      <c r="F248" s="165">
        <f t="shared" si="5"/>
        <v>0</v>
      </c>
      <c r="G248" s="165">
        <f t="shared" si="6"/>
        <v>0</v>
      </c>
    </row>
    <row r="249" spans="1:7" x14ac:dyDescent="0.25">
      <c r="A249" s="151" t="s">
        <v>827</v>
      </c>
      <c r="B249" s="181" t="s">
        <v>160</v>
      </c>
      <c r="C249" s="210">
        <f>SUM(C241:C248)</f>
        <v>7729.9651575800199</v>
      </c>
      <c r="D249" s="151">
        <f>SUM(D241:D248)</f>
        <v>193739</v>
      </c>
      <c r="F249" s="167">
        <f>SUM(F241:F248)</f>
        <v>1</v>
      </c>
      <c r="G249" s="167">
        <f>SUM(G241:G248)</f>
        <v>1</v>
      </c>
    </row>
    <row r="250" spans="1:7" outlineLevel="1" x14ac:dyDescent="0.25">
      <c r="A250" s="151" t="s">
        <v>828</v>
      </c>
      <c r="B250" s="168" t="s">
        <v>803</v>
      </c>
      <c r="F250" s="165">
        <f t="shared" ref="F250:F255" si="7">IF($C$249=0,"",IF(C250="[for completion]","",C250/$C$249))</f>
        <v>0</v>
      </c>
      <c r="G250" s="165">
        <f t="shared" ref="G250:G255" si="8">IF($D$249=0,"",IF(D250="[for completion]","",D250/$D$249))</f>
        <v>0</v>
      </c>
    </row>
    <row r="251" spans="1:7" outlineLevel="1" x14ac:dyDescent="0.25">
      <c r="A251" s="151" t="s">
        <v>829</v>
      </c>
      <c r="B251" s="168" t="s">
        <v>805</v>
      </c>
      <c r="F251" s="165">
        <f t="shared" si="7"/>
        <v>0</v>
      </c>
      <c r="G251" s="165">
        <f t="shared" si="8"/>
        <v>0</v>
      </c>
    </row>
    <row r="252" spans="1:7" outlineLevel="1" x14ac:dyDescent="0.25">
      <c r="A252" s="151" t="s">
        <v>830</v>
      </c>
      <c r="B252" s="168" t="s">
        <v>807</v>
      </c>
      <c r="F252" s="165">
        <f t="shared" si="7"/>
        <v>0</v>
      </c>
      <c r="G252" s="165">
        <f t="shared" si="8"/>
        <v>0</v>
      </c>
    </row>
    <row r="253" spans="1:7" outlineLevel="1" x14ac:dyDescent="0.25">
      <c r="A253" s="151" t="s">
        <v>831</v>
      </c>
      <c r="B253" s="168" t="s">
        <v>809</v>
      </c>
      <c r="F253" s="165">
        <f t="shared" si="7"/>
        <v>0</v>
      </c>
      <c r="G253" s="165">
        <f t="shared" si="8"/>
        <v>0</v>
      </c>
    </row>
    <row r="254" spans="1:7" outlineLevel="1" x14ac:dyDescent="0.25">
      <c r="A254" s="151" t="s">
        <v>832</v>
      </c>
      <c r="B254" s="168" t="s">
        <v>811</v>
      </c>
      <c r="F254" s="165">
        <f t="shared" si="7"/>
        <v>0</v>
      </c>
      <c r="G254" s="165">
        <f t="shared" si="8"/>
        <v>0</v>
      </c>
    </row>
    <row r="255" spans="1:7" outlineLevel="1" x14ac:dyDescent="0.25">
      <c r="A255" s="151" t="s">
        <v>833</v>
      </c>
      <c r="B255" s="168" t="s">
        <v>813</v>
      </c>
      <c r="F255" s="165">
        <f t="shared" si="7"/>
        <v>0</v>
      </c>
      <c r="G255" s="165">
        <f t="shared" si="8"/>
        <v>0</v>
      </c>
    </row>
    <row r="256" spans="1:7" outlineLevel="1" x14ac:dyDescent="0.25">
      <c r="A256" s="151" t="s">
        <v>834</v>
      </c>
      <c r="B256" s="168"/>
      <c r="F256" s="165"/>
      <c r="G256" s="165"/>
    </row>
    <row r="257" spans="1:14" outlineLevel="1" x14ac:dyDescent="0.25">
      <c r="A257" s="151" t="s">
        <v>835</v>
      </c>
      <c r="B257" s="168"/>
      <c r="F257" s="165"/>
      <c r="G257" s="165"/>
    </row>
    <row r="258" spans="1:14" outlineLevel="1" x14ac:dyDescent="0.25">
      <c r="A258" s="151" t="s">
        <v>836</v>
      </c>
      <c r="B258" s="168"/>
      <c r="F258" s="165"/>
      <c r="G258" s="165"/>
    </row>
    <row r="259" spans="1:14" ht="15" customHeight="1" x14ac:dyDescent="0.25">
      <c r="A259" s="162"/>
      <c r="B259" s="163" t="s">
        <v>837</v>
      </c>
      <c r="C259" s="162" t="s">
        <v>578</v>
      </c>
      <c r="D259" s="162"/>
      <c r="E259" s="169"/>
      <c r="F259" s="162"/>
      <c r="G259" s="162"/>
    </row>
    <row r="260" spans="1:14" x14ac:dyDescent="0.25">
      <c r="A260" s="151" t="s">
        <v>838</v>
      </c>
      <c r="B260" s="151" t="s">
        <v>839</v>
      </c>
      <c r="C260" s="186">
        <v>0.93929551664415756</v>
      </c>
      <c r="E260" s="167"/>
      <c r="F260" s="167"/>
      <c r="G260" s="167"/>
    </row>
    <row r="261" spans="1:14" x14ac:dyDescent="0.25">
      <c r="A261" s="151" t="s">
        <v>840</v>
      </c>
      <c r="B261" s="151" t="s">
        <v>841</v>
      </c>
      <c r="C261" s="186">
        <v>5.9765371150606816E-2</v>
      </c>
      <c r="E261" s="167"/>
      <c r="F261" s="167"/>
    </row>
    <row r="262" spans="1:14" x14ac:dyDescent="0.25">
      <c r="A262" s="151" t="s">
        <v>842</v>
      </c>
      <c r="B262" s="151" t="s">
        <v>843</v>
      </c>
      <c r="C262" s="186">
        <v>0</v>
      </c>
      <c r="E262" s="167"/>
      <c r="F262" s="167"/>
    </row>
    <row r="263" spans="1:14" x14ac:dyDescent="0.25">
      <c r="A263" s="151" t="s">
        <v>844</v>
      </c>
      <c r="B263" s="172" t="s">
        <v>1584</v>
      </c>
      <c r="C263" s="186">
        <v>0</v>
      </c>
      <c r="D263" s="178"/>
      <c r="E263" s="178"/>
      <c r="F263" s="179"/>
      <c r="G263" s="179"/>
      <c r="H263" s="146"/>
      <c r="I263" s="151"/>
      <c r="J263" s="151"/>
      <c r="K263" s="151"/>
      <c r="L263" s="146"/>
      <c r="M263" s="146"/>
      <c r="N263" s="146"/>
    </row>
    <row r="264" spans="1:14" x14ac:dyDescent="0.25">
      <c r="A264" s="151" t="s">
        <v>1592</v>
      </c>
      <c r="B264" s="151" t="s">
        <v>158</v>
      </c>
      <c r="C264" s="186">
        <v>9.3911220523567175E-4</v>
      </c>
      <c r="E264" s="167"/>
      <c r="F264" s="167"/>
    </row>
    <row r="265" spans="1:14" outlineLevel="1" x14ac:dyDescent="0.25">
      <c r="A265" s="151" t="s">
        <v>845</v>
      </c>
      <c r="B265" s="168" t="s">
        <v>846</v>
      </c>
      <c r="C265" s="167"/>
      <c r="E265" s="167"/>
      <c r="F265" s="167"/>
    </row>
    <row r="266" spans="1:14" outlineLevel="1" x14ac:dyDescent="0.25">
      <c r="A266" s="151" t="s">
        <v>847</v>
      </c>
      <c r="B266" s="168" t="s">
        <v>848</v>
      </c>
      <c r="C266" s="188"/>
      <c r="E266" s="167"/>
      <c r="F266" s="167"/>
    </row>
    <row r="267" spans="1:14" outlineLevel="1" x14ac:dyDescent="0.25">
      <c r="A267" s="151" t="s">
        <v>849</v>
      </c>
      <c r="B267" s="168" t="s">
        <v>850</v>
      </c>
      <c r="C267" s="167"/>
      <c r="E267" s="167"/>
      <c r="F267" s="167"/>
    </row>
    <row r="268" spans="1:14" outlineLevel="1" x14ac:dyDescent="0.25">
      <c r="A268" s="151" t="s">
        <v>851</v>
      </c>
      <c r="B268" s="168" t="s">
        <v>852</v>
      </c>
      <c r="C268" s="167"/>
      <c r="E268" s="167"/>
      <c r="F268" s="167"/>
    </row>
    <row r="269" spans="1:14" outlineLevel="1" x14ac:dyDescent="0.25">
      <c r="A269" s="151" t="s">
        <v>853</v>
      </c>
      <c r="B269" s="168" t="s">
        <v>854</v>
      </c>
      <c r="C269" s="167"/>
      <c r="E269" s="167"/>
      <c r="F269" s="167"/>
    </row>
    <row r="270" spans="1:14" outlineLevel="1" x14ac:dyDescent="0.25">
      <c r="A270" s="151" t="s">
        <v>855</v>
      </c>
      <c r="B270" s="168" t="s">
        <v>162</v>
      </c>
      <c r="C270" s="167"/>
      <c r="E270" s="167"/>
      <c r="F270" s="167"/>
    </row>
    <row r="271" spans="1:14" outlineLevel="1" x14ac:dyDescent="0.25">
      <c r="A271" s="151" t="s">
        <v>856</v>
      </c>
      <c r="B271" s="168" t="s">
        <v>162</v>
      </c>
      <c r="C271" s="167"/>
      <c r="E271" s="167"/>
      <c r="F271" s="167"/>
    </row>
    <row r="272" spans="1:14" outlineLevel="1" x14ac:dyDescent="0.25">
      <c r="A272" s="151" t="s">
        <v>857</v>
      </c>
      <c r="B272" s="168" t="s">
        <v>162</v>
      </c>
      <c r="C272" s="167"/>
      <c r="E272" s="167"/>
      <c r="F272" s="167"/>
    </row>
    <row r="273" spans="1:7" outlineLevel="1" x14ac:dyDescent="0.25">
      <c r="A273" s="151" t="s">
        <v>858</v>
      </c>
      <c r="B273" s="168" t="s">
        <v>162</v>
      </c>
      <c r="C273" s="167"/>
      <c r="E273" s="167"/>
      <c r="F273" s="167"/>
    </row>
    <row r="274" spans="1:7" outlineLevel="1" x14ac:dyDescent="0.25">
      <c r="A274" s="151" t="s">
        <v>859</v>
      </c>
      <c r="B274" s="168" t="s">
        <v>162</v>
      </c>
      <c r="C274" s="167"/>
      <c r="E274" s="167"/>
      <c r="F274" s="167"/>
    </row>
    <row r="275" spans="1:7" outlineLevel="1" x14ac:dyDescent="0.25">
      <c r="A275" s="151" t="s">
        <v>860</v>
      </c>
      <c r="B275" s="168" t="s">
        <v>162</v>
      </c>
      <c r="C275" s="167"/>
      <c r="E275" s="167"/>
      <c r="F275" s="167"/>
    </row>
    <row r="276" spans="1:7" ht="15" customHeight="1" x14ac:dyDescent="0.25">
      <c r="A276" s="162"/>
      <c r="B276" s="163" t="s">
        <v>861</v>
      </c>
      <c r="C276" s="162" t="s">
        <v>578</v>
      </c>
      <c r="D276" s="162"/>
      <c r="E276" s="169"/>
      <c r="F276" s="162"/>
      <c r="G276" s="164"/>
    </row>
    <row r="277" spans="1:7" x14ac:dyDescent="0.25">
      <c r="A277" s="151" t="s">
        <v>7</v>
      </c>
      <c r="B277" s="151" t="s">
        <v>1585</v>
      </c>
      <c r="C277" s="186">
        <v>1</v>
      </c>
      <c r="E277" s="146"/>
      <c r="F277" s="146"/>
    </row>
    <row r="278" spans="1:7" x14ac:dyDescent="0.25">
      <c r="A278" s="151" t="s">
        <v>862</v>
      </c>
      <c r="B278" s="151" t="s">
        <v>863</v>
      </c>
      <c r="C278" s="186">
        <v>0</v>
      </c>
      <c r="E278" s="146"/>
      <c r="F278" s="146"/>
    </row>
    <row r="279" spans="1:7" x14ac:dyDescent="0.25">
      <c r="A279" s="151" t="s">
        <v>864</v>
      </c>
      <c r="B279" s="151" t="s">
        <v>158</v>
      </c>
      <c r="C279" s="186">
        <v>0</v>
      </c>
      <c r="E279" s="146"/>
      <c r="F279" s="146"/>
    </row>
    <row r="280" spans="1:7" outlineLevel="1" x14ac:dyDescent="0.25">
      <c r="A280" s="151" t="s">
        <v>865</v>
      </c>
      <c r="C280" s="186"/>
      <c r="E280" s="146"/>
      <c r="F280" s="146"/>
    </row>
    <row r="281" spans="1:7" outlineLevel="1" x14ac:dyDescent="0.25">
      <c r="A281" s="151" t="s">
        <v>866</v>
      </c>
      <c r="C281" s="186"/>
      <c r="E281" s="146"/>
      <c r="F281" s="146"/>
    </row>
    <row r="282" spans="1:7" outlineLevel="1" x14ac:dyDescent="0.25">
      <c r="A282" s="151" t="s">
        <v>867</v>
      </c>
      <c r="C282" s="186"/>
      <c r="E282" s="146"/>
      <c r="F282" s="146"/>
    </row>
    <row r="283" spans="1:7" outlineLevel="1" x14ac:dyDescent="0.25">
      <c r="A283" s="151" t="s">
        <v>868</v>
      </c>
      <c r="C283" s="186"/>
      <c r="E283" s="146"/>
      <c r="F283" s="146"/>
    </row>
    <row r="284" spans="1:7" outlineLevel="1" x14ac:dyDescent="0.25">
      <c r="A284" s="151" t="s">
        <v>869</v>
      </c>
      <c r="C284" s="186"/>
      <c r="E284" s="146"/>
      <c r="F284" s="146"/>
    </row>
    <row r="285" spans="1:7" outlineLevel="1" x14ac:dyDescent="0.25">
      <c r="A285" s="151" t="s">
        <v>870</v>
      </c>
      <c r="C285" s="186"/>
      <c r="E285" s="146"/>
      <c r="F285" s="146"/>
    </row>
    <row r="286" spans="1:7" ht="18.75" x14ac:dyDescent="0.25">
      <c r="A286" s="175"/>
      <c r="B286" s="176" t="s">
        <v>871</v>
      </c>
      <c r="C286" s="175"/>
      <c r="D286" s="175"/>
      <c r="E286" s="175"/>
      <c r="F286" s="177"/>
      <c r="G286" s="177"/>
    </row>
    <row r="287" spans="1:7" ht="15" customHeight="1" x14ac:dyDescent="0.25">
      <c r="A287" s="162"/>
      <c r="B287" s="163" t="s">
        <v>872</v>
      </c>
      <c r="C287" s="162" t="s">
        <v>750</v>
      </c>
      <c r="D287" s="162" t="s">
        <v>751</v>
      </c>
      <c r="E287" s="162"/>
      <c r="F287" s="162" t="s">
        <v>579</v>
      </c>
      <c r="G287" s="162" t="s">
        <v>752</v>
      </c>
    </row>
    <row r="288" spans="1:7" x14ac:dyDescent="0.25">
      <c r="A288" s="151" t="s">
        <v>873</v>
      </c>
      <c r="B288" s="151" t="s">
        <v>754</v>
      </c>
      <c r="C288" s="151" t="s">
        <v>94</v>
      </c>
      <c r="D288" s="178"/>
      <c r="E288" s="178"/>
      <c r="F288" s="179"/>
      <c r="G288" s="179"/>
    </row>
    <row r="289" spans="1:7" x14ac:dyDescent="0.25">
      <c r="A289" s="178"/>
      <c r="D289" s="178"/>
      <c r="E289" s="178"/>
      <c r="F289" s="179"/>
      <c r="G289" s="179"/>
    </row>
    <row r="290" spans="1:7" x14ac:dyDescent="0.25">
      <c r="B290" s="151" t="s">
        <v>755</v>
      </c>
      <c r="D290" s="178"/>
      <c r="E290" s="178"/>
      <c r="F290" s="179"/>
      <c r="G290" s="179"/>
    </row>
    <row r="291" spans="1:7" x14ac:dyDescent="0.25">
      <c r="A291" s="151" t="s">
        <v>874</v>
      </c>
      <c r="B291" s="172" t="s">
        <v>672</v>
      </c>
      <c r="C291" s="151" t="s">
        <v>94</v>
      </c>
      <c r="D291" s="151" t="s">
        <v>94</v>
      </c>
      <c r="E291" s="178"/>
      <c r="F291" s="165" t="str">
        <f t="shared" ref="F291:F314" si="9">IF($C$315=0,"",IF(C291="[for completion]","",C291/$C$315))</f>
        <v/>
      </c>
      <c r="G291" s="165" t="str">
        <f t="shared" ref="G291:G314" si="10">IF($D$315=0,"",IF(D291="[for completion]","",D291/$D$315))</f>
        <v/>
      </c>
    </row>
    <row r="292" spans="1:7" x14ac:dyDescent="0.25">
      <c r="A292" s="151" t="s">
        <v>875</v>
      </c>
      <c r="B292" s="172" t="s">
        <v>672</v>
      </c>
      <c r="C292" s="151" t="s">
        <v>94</v>
      </c>
      <c r="D292" s="151" t="s">
        <v>94</v>
      </c>
      <c r="E292" s="178"/>
      <c r="F292" s="165" t="str">
        <f t="shared" si="9"/>
        <v/>
      </c>
      <c r="G292" s="165" t="str">
        <f t="shared" si="10"/>
        <v/>
      </c>
    </row>
    <row r="293" spans="1:7" x14ac:dyDescent="0.25">
      <c r="A293" s="151" t="s">
        <v>876</v>
      </c>
      <c r="B293" s="172" t="s">
        <v>672</v>
      </c>
      <c r="C293" s="151" t="s">
        <v>94</v>
      </c>
      <c r="D293" s="151" t="s">
        <v>94</v>
      </c>
      <c r="E293" s="178"/>
      <c r="F293" s="165" t="str">
        <f t="shared" si="9"/>
        <v/>
      </c>
      <c r="G293" s="165" t="str">
        <f t="shared" si="10"/>
        <v/>
      </c>
    </row>
    <row r="294" spans="1:7" x14ac:dyDescent="0.25">
      <c r="A294" s="151" t="s">
        <v>877</v>
      </c>
      <c r="B294" s="172" t="s">
        <v>672</v>
      </c>
      <c r="C294" s="151" t="s">
        <v>94</v>
      </c>
      <c r="D294" s="151" t="s">
        <v>94</v>
      </c>
      <c r="E294" s="178"/>
      <c r="F294" s="165" t="str">
        <f t="shared" si="9"/>
        <v/>
      </c>
      <c r="G294" s="165" t="str">
        <f t="shared" si="10"/>
        <v/>
      </c>
    </row>
    <row r="295" spans="1:7" x14ac:dyDescent="0.25">
      <c r="A295" s="151" t="s">
        <v>878</v>
      </c>
      <c r="B295" s="172" t="s">
        <v>672</v>
      </c>
      <c r="C295" s="151" t="s">
        <v>94</v>
      </c>
      <c r="D295" s="151" t="s">
        <v>94</v>
      </c>
      <c r="E295" s="178"/>
      <c r="F295" s="165" t="str">
        <f t="shared" si="9"/>
        <v/>
      </c>
      <c r="G295" s="165" t="str">
        <f t="shared" si="10"/>
        <v/>
      </c>
    </row>
    <row r="296" spans="1:7" x14ac:dyDescent="0.25">
      <c r="A296" s="151" t="s">
        <v>879</v>
      </c>
      <c r="B296" s="172" t="s">
        <v>672</v>
      </c>
      <c r="C296" s="151" t="s">
        <v>94</v>
      </c>
      <c r="D296" s="151" t="s">
        <v>94</v>
      </c>
      <c r="E296" s="178"/>
      <c r="F296" s="165" t="str">
        <f t="shared" si="9"/>
        <v/>
      </c>
      <c r="G296" s="165" t="str">
        <f t="shared" si="10"/>
        <v/>
      </c>
    </row>
    <row r="297" spans="1:7" x14ac:dyDescent="0.25">
      <c r="A297" s="151" t="s">
        <v>880</v>
      </c>
      <c r="B297" s="172" t="s">
        <v>672</v>
      </c>
      <c r="C297" s="151" t="s">
        <v>94</v>
      </c>
      <c r="D297" s="151" t="s">
        <v>94</v>
      </c>
      <c r="E297" s="178"/>
      <c r="F297" s="165" t="str">
        <f t="shared" si="9"/>
        <v/>
      </c>
      <c r="G297" s="165" t="str">
        <f t="shared" si="10"/>
        <v/>
      </c>
    </row>
    <row r="298" spans="1:7" x14ac:dyDescent="0.25">
      <c r="A298" s="151" t="s">
        <v>881</v>
      </c>
      <c r="B298" s="172" t="s">
        <v>672</v>
      </c>
      <c r="C298" s="151" t="s">
        <v>94</v>
      </c>
      <c r="D298" s="151" t="s">
        <v>94</v>
      </c>
      <c r="E298" s="178"/>
      <c r="F298" s="165" t="str">
        <f t="shared" si="9"/>
        <v/>
      </c>
      <c r="G298" s="165" t="str">
        <f t="shared" si="10"/>
        <v/>
      </c>
    </row>
    <row r="299" spans="1:7" x14ac:dyDescent="0.25">
      <c r="A299" s="151" t="s">
        <v>882</v>
      </c>
      <c r="B299" s="172" t="s">
        <v>672</v>
      </c>
      <c r="C299" s="151" t="s">
        <v>94</v>
      </c>
      <c r="D299" s="151" t="s">
        <v>94</v>
      </c>
      <c r="E299" s="178"/>
      <c r="F299" s="165" t="str">
        <f t="shared" si="9"/>
        <v/>
      </c>
      <c r="G299" s="165" t="str">
        <f t="shared" si="10"/>
        <v/>
      </c>
    </row>
    <row r="300" spans="1:7" x14ac:dyDescent="0.25">
      <c r="A300" s="151" t="s">
        <v>883</v>
      </c>
      <c r="B300" s="172" t="s">
        <v>672</v>
      </c>
      <c r="C300" s="151" t="s">
        <v>94</v>
      </c>
      <c r="D300" s="151" t="s">
        <v>94</v>
      </c>
      <c r="E300" s="172"/>
      <c r="F300" s="165" t="str">
        <f t="shared" si="9"/>
        <v/>
      </c>
      <c r="G300" s="165" t="str">
        <f t="shared" si="10"/>
        <v/>
      </c>
    </row>
    <row r="301" spans="1:7" x14ac:dyDescent="0.25">
      <c r="A301" s="151" t="s">
        <v>884</v>
      </c>
      <c r="B301" s="172" t="s">
        <v>672</v>
      </c>
      <c r="C301" s="151" t="s">
        <v>94</v>
      </c>
      <c r="D301" s="151" t="s">
        <v>94</v>
      </c>
      <c r="E301" s="172"/>
      <c r="F301" s="165" t="str">
        <f t="shared" si="9"/>
        <v/>
      </c>
      <c r="G301" s="165" t="str">
        <f t="shared" si="10"/>
        <v/>
      </c>
    </row>
    <row r="302" spans="1:7" x14ac:dyDescent="0.25">
      <c r="A302" s="151" t="s">
        <v>885</v>
      </c>
      <c r="B302" s="172" t="s">
        <v>672</v>
      </c>
      <c r="C302" s="151" t="s">
        <v>94</v>
      </c>
      <c r="D302" s="151" t="s">
        <v>94</v>
      </c>
      <c r="E302" s="172"/>
      <c r="F302" s="165" t="str">
        <f t="shared" si="9"/>
        <v/>
      </c>
      <c r="G302" s="165" t="str">
        <f t="shared" si="10"/>
        <v/>
      </c>
    </row>
    <row r="303" spans="1:7" x14ac:dyDescent="0.25">
      <c r="A303" s="151" t="s">
        <v>886</v>
      </c>
      <c r="B303" s="172" t="s">
        <v>672</v>
      </c>
      <c r="C303" s="151" t="s">
        <v>94</v>
      </c>
      <c r="D303" s="151" t="s">
        <v>94</v>
      </c>
      <c r="E303" s="172"/>
      <c r="F303" s="165" t="str">
        <f t="shared" si="9"/>
        <v/>
      </c>
      <c r="G303" s="165" t="str">
        <f t="shared" si="10"/>
        <v/>
      </c>
    </row>
    <row r="304" spans="1:7" x14ac:dyDescent="0.25">
      <c r="A304" s="151" t="s">
        <v>887</v>
      </c>
      <c r="B304" s="172" t="s">
        <v>672</v>
      </c>
      <c r="C304" s="151" t="s">
        <v>94</v>
      </c>
      <c r="D304" s="151" t="s">
        <v>94</v>
      </c>
      <c r="E304" s="172"/>
      <c r="F304" s="165" t="str">
        <f t="shared" si="9"/>
        <v/>
      </c>
      <c r="G304" s="165" t="str">
        <f t="shared" si="10"/>
        <v/>
      </c>
    </row>
    <row r="305" spans="1:7" x14ac:dyDescent="0.25">
      <c r="A305" s="151" t="s">
        <v>888</v>
      </c>
      <c r="B305" s="172" t="s">
        <v>672</v>
      </c>
      <c r="C305" s="151" t="s">
        <v>94</v>
      </c>
      <c r="D305" s="151" t="s">
        <v>94</v>
      </c>
      <c r="E305" s="172"/>
      <c r="F305" s="165" t="str">
        <f t="shared" si="9"/>
        <v/>
      </c>
      <c r="G305" s="165" t="str">
        <f t="shared" si="10"/>
        <v/>
      </c>
    </row>
    <row r="306" spans="1:7" x14ac:dyDescent="0.25">
      <c r="A306" s="151" t="s">
        <v>889</v>
      </c>
      <c r="B306" s="172" t="s">
        <v>672</v>
      </c>
      <c r="C306" s="151" t="s">
        <v>94</v>
      </c>
      <c r="D306" s="151" t="s">
        <v>94</v>
      </c>
      <c r="F306" s="165" t="str">
        <f t="shared" si="9"/>
        <v/>
      </c>
      <c r="G306" s="165" t="str">
        <f t="shared" si="10"/>
        <v/>
      </c>
    </row>
    <row r="307" spans="1:7" x14ac:dyDescent="0.25">
      <c r="A307" s="151" t="s">
        <v>890</v>
      </c>
      <c r="B307" s="172" t="s">
        <v>672</v>
      </c>
      <c r="C307" s="151" t="s">
        <v>94</v>
      </c>
      <c r="D307" s="151" t="s">
        <v>94</v>
      </c>
      <c r="E307" s="167"/>
      <c r="F307" s="165" t="str">
        <f t="shared" si="9"/>
        <v/>
      </c>
      <c r="G307" s="165" t="str">
        <f t="shared" si="10"/>
        <v/>
      </c>
    </row>
    <row r="308" spans="1:7" x14ac:dyDescent="0.25">
      <c r="A308" s="151" t="s">
        <v>891</v>
      </c>
      <c r="B308" s="172" t="s">
        <v>672</v>
      </c>
      <c r="C308" s="151" t="s">
        <v>94</v>
      </c>
      <c r="D308" s="151" t="s">
        <v>94</v>
      </c>
      <c r="E308" s="167"/>
      <c r="F308" s="165" t="str">
        <f t="shared" si="9"/>
        <v/>
      </c>
      <c r="G308" s="165" t="str">
        <f t="shared" si="10"/>
        <v/>
      </c>
    </row>
    <row r="309" spans="1:7" x14ac:dyDescent="0.25">
      <c r="A309" s="151" t="s">
        <v>892</v>
      </c>
      <c r="B309" s="172" t="s">
        <v>672</v>
      </c>
      <c r="C309" s="151" t="s">
        <v>94</v>
      </c>
      <c r="D309" s="151" t="s">
        <v>94</v>
      </c>
      <c r="E309" s="167"/>
      <c r="F309" s="165" t="str">
        <f t="shared" si="9"/>
        <v/>
      </c>
      <c r="G309" s="165" t="str">
        <f t="shared" si="10"/>
        <v/>
      </c>
    </row>
    <row r="310" spans="1:7" x14ac:dyDescent="0.25">
      <c r="A310" s="151" t="s">
        <v>893</v>
      </c>
      <c r="B310" s="172" t="s">
        <v>672</v>
      </c>
      <c r="C310" s="151" t="s">
        <v>94</v>
      </c>
      <c r="D310" s="151" t="s">
        <v>94</v>
      </c>
      <c r="E310" s="167"/>
      <c r="F310" s="165" t="str">
        <f t="shared" si="9"/>
        <v/>
      </c>
      <c r="G310" s="165" t="str">
        <f t="shared" si="10"/>
        <v/>
      </c>
    </row>
    <row r="311" spans="1:7" x14ac:dyDescent="0.25">
      <c r="A311" s="151" t="s">
        <v>894</v>
      </c>
      <c r="B311" s="172" t="s">
        <v>672</v>
      </c>
      <c r="C311" s="151" t="s">
        <v>94</v>
      </c>
      <c r="D311" s="151" t="s">
        <v>94</v>
      </c>
      <c r="E311" s="167"/>
      <c r="F311" s="165" t="str">
        <f t="shared" si="9"/>
        <v/>
      </c>
      <c r="G311" s="165" t="str">
        <f t="shared" si="10"/>
        <v/>
      </c>
    </row>
    <row r="312" spans="1:7" x14ac:dyDescent="0.25">
      <c r="A312" s="151" t="s">
        <v>895</v>
      </c>
      <c r="B312" s="172" t="s">
        <v>672</v>
      </c>
      <c r="C312" s="151" t="s">
        <v>94</v>
      </c>
      <c r="D312" s="151" t="s">
        <v>94</v>
      </c>
      <c r="E312" s="167"/>
      <c r="F312" s="165" t="str">
        <f t="shared" si="9"/>
        <v/>
      </c>
      <c r="G312" s="165" t="str">
        <f t="shared" si="10"/>
        <v/>
      </c>
    </row>
    <row r="313" spans="1:7" x14ac:dyDescent="0.25">
      <c r="A313" s="151" t="s">
        <v>896</v>
      </c>
      <c r="B313" s="172" t="s">
        <v>672</v>
      </c>
      <c r="C313" s="151" t="s">
        <v>94</v>
      </c>
      <c r="D313" s="151" t="s">
        <v>94</v>
      </c>
      <c r="E313" s="167"/>
      <c r="F313" s="165" t="str">
        <f t="shared" si="9"/>
        <v/>
      </c>
      <c r="G313" s="165" t="str">
        <f t="shared" si="10"/>
        <v/>
      </c>
    </row>
    <row r="314" spans="1:7" x14ac:dyDescent="0.25">
      <c r="A314" s="151" t="s">
        <v>897</v>
      </c>
      <c r="B314" s="172" t="s">
        <v>672</v>
      </c>
      <c r="C314" s="151" t="s">
        <v>94</v>
      </c>
      <c r="D314" s="151" t="s">
        <v>94</v>
      </c>
      <c r="E314" s="167"/>
      <c r="F314" s="165" t="str">
        <f t="shared" si="9"/>
        <v/>
      </c>
      <c r="G314" s="165" t="str">
        <f t="shared" si="10"/>
        <v/>
      </c>
    </row>
    <row r="315" spans="1:7" x14ac:dyDescent="0.25">
      <c r="A315" s="151" t="s">
        <v>898</v>
      </c>
      <c r="B315" s="181" t="s">
        <v>160</v>
      </c>
      <c r="C315" s="172">
        <f>SUM(C291:C314)</f>
        <v>0</v>
      </c>
      <c r="D315" s="172">
        <f>SUM(D291:D314)</f>
        <v>0</v>
      </c>
      <c r="E315" s="167"/>
      <c r="F315" s="182">
        <f>SUM(F291:F314)</f>
        <v>0</v>
      </c>
      <c r="G315" s="182">
        <f>SUM(G291:G314)</f>
        <v>0</v>
      </c>
    </row>
    <row r="316" spans="1:7" ht="15" customHeight="1" x14ac:dyDescent="0.25">
      <c r="A316" s="162"/>
      <c r="B316" s="163" t="s">
        <v>899</v>
      </c>
      <c r="C316" s="162" t="s">
        <v>750</v>
      </c>
      <c r="D316" s="162" t="s">
        <v>751</v>
      </c>
      <c r="E316" s="162"/>
      <c r="F316" s="162" t="s">
        <v>579</v>
      </c>
      <c r="G316" s="162" t="s">
        <v>752</v>
      </c>
    </row>
    <row r="317" spans="1:7" x14ac:dyDescent="0.25">
      <c r="A317" s="151" t="s">
        <v>900</v>
      </c>
      <c r="B317" s="151" t="s">
        <v>783</v>
      </c>
      <c r="C317" s="186" t="s">
        <v>94</v>
      </c>
      <c r="G317" s="151"/>
    </row>
    <row r="318" spans="1:7" x14ac:dyDescent="0.25">
      <c r="G318" s="151"/>
    </row>
    <row r="319" spans="1:7" x14ac:dyDescent="0.25">
      <c r="B319" s="172" t="s">
        <v>784</v>
      </c>
      <c r="G319" s="151"/>
    </row>
    <row r="320" spans="1:7" x14ac:dyDescent="0.25">
      <c r="A320" s="151" t="s">
        <v>901</v>
      </c>
      <c r="B320" s="151" t="s">
        <v>786</v>
      </c>
      <c r="C320" s="151" t="s">
        <v>94</v>
      </c>
      <c r="D320" s="151" t="s">
        <v>94</v>
      </c>
      <c r="F320" s="165" t="str">
        <f>IF($C$328=0,"",IF(C320="[for completion]","",C320/$C$328))</f>
        <v/>
      </c>
      <c r="G320" s="165" t="str">
        <f>IF($D$328=0,"",IF(D320="[for completion]","",D320/$D$328))</f>
        <v/>
      </c>
    </row>
    <row r="321" spans="1:7" x14ac:dyDescent="0.25">
      <c r="A321" s="151" t="s">
        <v>902</v>
      </c>
      <c r="B321" s="151" t="s">
        <v>788</v>
      </c>
      <c r="C321" s="151" t="s">
        <v>94</v>
      </c>
      <c r="D321" s="151" t="s">
        <v>94</v>
      </c>
      <c r="F321" s="165" t="str">
        <f t="shared" ref="F321:F334" si="11">IF($C$328=0,"",IF(C321="[for completion]","",C321/$C$328))</f>
        <v/>
      </c>
      <c r="G321" s="165" t="str">
        <f t="shared" ref="G321:G334" si="12">IF($D$328=0,"",IF(D321="[for completion]","",D321/$D$328))</f>
        <v/>
      </c>
    </row>
    <row r="322" spans="1:7" x14ac:dyDescent="0.25">
      <c r="A322" s="151" t="s">
        <v>903</v>
      </c>
      <c r="B322" s="151" t="s">
        <v>790</v>
      </c>
      <c r="C322" s="151" t="s">
        <v>94</v>
      </c>
      <c r="D322" s="151" t="s">
        <v>94</v>
      </c>
      <c r="F322" s="165" t="str">
        <f t="shared" si="11"/>
        <v/>
      </c>
      <c r="G322" s="165" t="str">
        <f t="shared" si="12"/>
        <v/>
      </c>
    </row>
    <row r="323" spans="1:7" x14ac:dyDescent="0.25">
      <c r="A323" s="151" t="s">
        <v>904</v>
      </c>
      <c r="B323" s="151" t="s">
        <v>792</v>
      </c>
      <c r="C323" s="151" t="s">
        <v>94</v>
      </c>
      <c r="D323" s="151" t="s">
        <v>94</v>
      </c>
      <c r="F323" s="165" t="str">
        <f t="shared" si="11"/>
        <v/>
      </c>
      <c r="G323" s="165" t="str">
        <f t="shared" si="12"/>
        <v/>
      </c>
    </row>
    <row r="324" spans="1:7" x14ac:dyDescent="0.25">
      <c r="A324" s="151" t="s">
        <v>905</v>
      </c>
      <c r="B324" s="151" t="s">
        <v>794</v>
      </c>
      <c r="C324" s="151" t="s">
        <v>94</v>
      </c>
      <c r="D324" s="151" t="s">
        <v>94</v>
      </c>
      <c r="F324" s="165" t="str">
        <f t="shared" si="11"/>
        <v/>
      </c>
      <c r="G324" s="165" t="str">
        <f t="shared" si="12"/>
        <v/>
      </c>
    </row>
    <row r="325" spans="1:7" x14ac:dyDescent="0.25">
      <c r="A325" s="151" t="s">
        <v>906</v>
      </c>
      <c r="B325" s="151" t="s">
        <v>796</v>
      </c>
      <c r="C325" s="151" t="s">
        <v>94</v>
      </c>
      <c r="D325" s="151" t="s">
        <v>94</v>
      </c>
      <c r="F325" s="165" t="str">
        <f t="shared" si="11"/>
        <v/>
      </c>
      <c r="G325" s="165" t="str">
        <f t="shared" si="12"/>
        <v/>
      </c>
    </row>
    <row r="326" spans="1:7" x14ac:dyDescent="0.25">
      <c r="A326" s="151" t="s">
        <v>907</v>
      </c>
      <c r="B326" s="151" t="s">
        <v>798</v>
      </c>
      <c r="C326" s="151" t="s">
        <v>94</v>
      </c>
      <c r="D326" s="151" t="s">
        <v>94</v>
      </c>
      <c r="F326" s="165" t="str">
        <f t="shared" si="11"/>
        <v/>
      </c>
      <c r="G326" s="165" t="str">
        <f t="shared" si="12"/>
        <v/>
      </c>
    </row>
    <row r="327" spans="1:7" x14ac:dyDescent="0.25">
      <c r="A327" s="151" t="s">
        <v>908</v>
      </c>
      <c r="B327" s="151" t="s">
        <v>800</v>
      </c>
      <c r="C327" s="151" t="s">
        <v>94</v>
      </c>
      <c r="D327" s="151" t="s">
        <v>94</v>
      </c>
      <c r="F327" s="165" t="str">
        <f t="shared" si="11"/>
        <v/>
      </c>
      <c r="G327" s="165" t="str">
        <f t="shared" si="12"/>
        <v/>
      </c>
    </row>
    <row r="328" spans="1:7" x14ac:dyDescent="0.25">
      <c r="A328" s="151" t="s">
        <v>909</v>
      </c>
      <c r="B328" s="181" t="s">
        <v>160</v>
      </c>
      <c r="C328" s="151">
        <f>SUM(C320:C327)</f>
        <v>0</v>
      </c>
      <c r="D328" s="151">
        <f>SUM(D320:D327)</f>
        <v>0</v>
      </c>
      <c r="F328" s="167">
        <f>SUM(F320:F327)</f>
        <v>0</v>
      </c>
      <c r="G328" s="167">
        <f>SUM(G320:G327)</f>
        <v>0</v>
      </c>
    </row>
    <row r="329" spans="1:7" outlineLevel="1" x14ac:dyDescent="0.25">
      <c r="A329" s="151" t="s">
        <v>910</v>
      </c>
      <c r="B329" s="168" t="s">
        <v>803</v>
      </c>
      <c r="F329" s="165" t="str">
        <f t="shared" si="11"/>
        <v/>
      </c>
      <c r="G329" s="165" t="str">
        <f t="shared" si="12"/>
        <v/>
      </c>
    </row>
    <row r="330" spans="1:7" outlineLevel="1" x14ac:dyDescent="0.25">
      <c r="A330" s="151" t="s">
        <v>911</v>
      </c>
      <c r="B330" s="168" t="s">
        <v>805</v>
      </c>
      <c r="F330" s="165" t="str">
        <f t="shared" si="11"/>
        <v/>
      </c>
      <c r="G330" s="165" t="str">
        <f t="shared" si="12"/>
        <v/>
      </c>
    </row>
    <row r="331" spans="1:7" outlineLevel="1" x14ac:dyDescent="0.25">
      <c r="A331" s="151" t="s">
        <v>912</v>
      </c>
      <c r="B331" s="168" t="s">
        <v>807</v>
      </c>
      <c r="F331" s="165" t="str">
        <f t="shared" si="11"/>
        <v/>
      </c>
      <c r="G331" s="165" t="str">
        <f t="shared" si="12"/>
        <v/>
      </c>
    </row>
    <row r="332" spans="1:7" outlineLevel="1" x14ac:dyDescent="0.25">
      <c r="A332" s="151" t="s">
        <v>913</v>
      </c>
      <c r="B332" s="168" t="s">
        <v>809</v>
      </c>
      <c r="F332" s="165" t="str">
        <f t="shared" si="11"/>
        <v/>
      </c>
      <c r="G332" s="165" t="str">
        <f t="shared" si="12"/>
        <v/>
      </c>
    </row>
    <row r="333" spans="1:7" outlineLevel="1" x14ac:dyDescent="0.25">
      <c r="A333" s="151" t="s">
        <v>914</v>
      </c>
      <c r="B333" s="168" t="s">
        <v>811</v>
      </c>
      <c r="F333" s="165" t="str">
        <f t="shared" si="11"/>
        <v/>
      </c>
      <c r="G333" s="165" t="str">
        <f t="shared" si="12"/>
        <v/>
      </c>
    </row>
    <row r="334" spans="1:7" outlineLevel="1" x14ac:dyDescent="0.25">
      <c r="A334" s="151" t="s">
        <v>915</v>
      </c>
      <c r="B334" s="168" t="s">
        <v>813</v>
      </c>
      <c r="F334" s="165" t="str">
        <f t="shared" si="11"/>
        <v/>
      </c>
      <c r="G334" s="165" t="str">
        <f t="shared" si="12"/>
        <v/>
      </c>
    </row>
    <row r="335" spans="1:7" outlineLevel="1" x14ac:dyDescent="0.25">
      <c r="A335" s="151" t="s">
        <v>916</v>
      </c>
      <c r="B335" s="168"/>
      <c r="F335" s="165"/>
      <c r="G335" s="165"/>
    </row>
    <row r="336" spans="1:7" outlineLevel="1" x14ac:dyDescent="0.25">
      <c r="A336" s="151" t="s">
        <v>917</v>
      </c>
      <c r="B336" s="168"/>
      <c r="F336" s="165"/>
      <c r="G336" s="165"/>
    </row>
    <row r="337" spans="1:7" outlineLevel="1" x14ac:dyDescent="0.25">
      <c r="A337" s="151" t="s">
        <v>918</v>
      </c>
      <c r="B337" s="168"/>
      <c r="F337" s="167"/>
      <c r="G337" s="167"/>
    </row>
    <row r="338" spans="1:7" ht="15" customHeight="1" x14ac:dyDescent="0.25">
      <c r="A338" s="162"/>
      <c r="B338" s="163" t="s">
        <v>919</v>
      </c>
      <c r="C338" s="162" t="s">
        <v>750</v>
      </c>
      <c r="D338" s="162" t="s">
        <v>751</v>
      </c>
      <c r="E338" s="162"/>
      <c r="F338" s="162" t="s">
        <v>579</v>
      </c>
      <c r="G338" s="162" t="s">
        <v>752</v>
      </c>
    </row>
    <row r="339" spans="1:7" x14ac:dyDescent="0.25">
      <c r="A339" s="151" t="s">
        <v>920</v>
      </c>
      <c r="B339" s="151" t="s">
        <v>783</v>
      </c>
      <c r="C339" s="186" t="s">
        <v>129</v>
      </c>
      <c r="G339" s="151"/>
    </row>
    <row r="340" spans="1:7" x14ac:dyDescent="0.25">
      <c r="G340" s="151"/>
    </row>
    <row r="341" spans="1:7" x14ac:dyDescent="0.25">
      <c r="B341" s="172" t="s">
        <v>784</v>
      </c>
      <c r="G341" s="151"/>
    </row>
    <row r="342" spans="1:7" x14ac:dyDescent="0.25">
      <c r="A342" s="151" t="s">
        <v>921</v>
      </c>
      <c r="B342" s="151" t="s">
        <v>786</v>
      </c>
      <c r="C342" s="151" t="s">
        <v>129</v>
      </c>
      <c r="D342" s="151" t="s">
        <v>129</v>
      </c>
      <c r="F342" s="165" t="str">
        <f>IF($C$350=0,"",IF(C342="[Mark as ND1 if not relevant]","",C342/$C$350))</f>
        <v/>
      </c>
      <c r="G342" s="165" t="str">
        <f>IF($D$350=0,"",IF(D342="[Mark as ND1 if not relevant]","",D342/$D$350))</f>
        <v/>
      </c>
    </row>
    <row r="343" spans="1:7" x14ac:dyDescent="0.25">
      <c r="A343" s="151" t="s">
        <v>922</v>
      </c>
      <c r="B343" s="151" t="s">
        <v>788</v>
      </c>
      <c r="C343" s="151" t="s">
        <v>129</v>
      </c>
      <c r="D343" s="151" t="s">
        <v>129</v>
      </c>
      <c r="F343" s="165" t="str">
        <f t="shared" ref="F343:F349" si="13">IF($C$350=0,"",IF(C343="[Mark as ND1 if not relevant]","",C343/$C$350))</f>
        <v/>
      </c>
      <c r="G343" s="165" t="str">
        <f t="shared" ref="G343:G349" si="14">IF($D$350=0,"",IF(D343="[Mark as ND1 if not relevant]","",D343/$D$350))</f>
        <v/>
      </c>
    </row>
    <row r="344" spans="1:7" x14ac:dyDescent="0.25">
      <c r="A344" s="151" t="s">
        <v>923</v>
      </c>
      <c r="B344" s="151" t="s">
        <v>790</v>
      </c>
      <c r="C344" s="151" t="s">
        <v>129</v>
      </c>
      <c r="D344" s="151" t="s">
        <v>129</v>
      </c>
      <c r="F344" s="165" t="str">
        <f t="shared" si="13"/>
        <v/>
      </c>
      <c r="G344" s="165" t="str">
        <f t="shared" si="14"/>
        <v/>
      </c>
    </row>
    <row r="345" spans="1:7" x14ac:dyDescent="0.25">
      <c r="A345" s="151" t="s">
        <v>924</v>
      </c>
      <c r="B345" s="151" t="s">
        <v>792</v>
      </c>
      <c r="C345" s="151" t="s">
        <v>129</v>
      </c>
      <c r="D345" s="151" t="s">
        <v>129</v>
      </c>
      <c r="F345" s="165" t="str">
        <f t="shared" si="13"/>
        <v/>
      </c>
      <c r="G345" s="165" t="str">
        <f t="shared" si="14"/>
        <v/>
      </c>
    </row>
    <row r="346" spans="1:7" x14ac:dyDescent="0.25">
      <c r="A346" s="151" t="s">
        <v>925</v>
      </c>
      <c r="B346" s="151" t="s">
        <v>794</v>
      </c>
      <c r="C346" s="151" t="s">
        <v>129</v>
      </c>
      <c r="D346" s="151" t="s">
        <v>129</v>
      </c>
      <c r="F346" s="165" t="str">
        <f t="shared" si="13"/>
        <v/>
      </c>
      <c r="G346" s="165" t="str">
        <f t="shared" si="14"/>
        <v/>
      </c>
    </row>
    <row r="347" spans="1:7" x14ac:dyDescent="0.25">
      <c r="A347" s="151" t="s">
        <v>926</v>
      </c>
      <c r="B347" s="151" t="s">
        <v>796</v>
      </c>
      <c r="C347" s="151" t="s">
        <v>129</v>
      </c>
      <c r="D347" s="151" t="s">
        <v>129</v>
      </c>
      <c r="F347" s="165" t="str">
        <f t="shared" si="13"/>
        <v/>
      </c>
      <c r="G347" s="165" t="str">
        <f t="shared" si="14"/>
        <v/>
      </c>
    </row>
    <row r="348" spans="1:7" x14ac:dyDescent="0.25">
      <c r="A348" s="151" t="s">
        <v>927</v>
      </c>
      <c r="B348" s="151" t="s">
        <v>798</v>
      </c>
      <c r="C348" s="151" t="s">
        <v>129</v>
      </c>
      <c r="D348" s="151" t="s">
        <v>129</v>
      </c>
      <c r="F348" s="165" t="str">
        <f t="shared" si="13"/>
        <v/>
      </c>
      <c r="G348" s="165" t="str">
        <f t="shared" si="14"/>
        <v/>
      </c>
    </row>
    <row r="349" spans="1:7" x14ac:dyDescent="0.25">
      <c r="A349" s="151" t="s">
        <v>928</v>
      </c>
      <c r="B349" s="151" t="s">
        <v>800</v>
      </c>
      <c r="C349" s="151" t="s">
        <v>129</v>
      </c>
      <c r="D349" s="151" t="s">
        <v>129</v>
      </c>
      <c r="F349" s="165" t="str">
        <f t="shared" si="13"/>
        <v/>
      </c>
      <c r="G349" s="165" t="str">
        <f t="shared" si="14"/>
        <v/>
      </c>
    </row>
    <row r="350" spans="1:7" x14ac:dyDescent="0.25">
      <c r="A350" s="151" t="s">
        <v>929</v>
      </c>
      <c r="B350" s="181" t="s">
        <v>160</v>
      </c>
      <c r="C350" s="151">
        <f>SUM(C342:C349)</f>
        <v>0</v>
      </c>
      <c r="D350" s="151">
        <f>SUM(D342:D349)</f>
        <v>0</v>
      </c>
      <c r="F350" s="167">
        <f>SUM(F342:F349)</f>
        <v>0</v>
      </c>
      <c r="G350" s="167">
        <f>SUM(G342:G349)</f>
        <v>0</v>
      </c>
    </row>
    <row r="351" spans="1:7" outlineLevel="1" x14ac:dyDescent="0.25">
      <c r="A351" s="151" t="s">
        <v>930</v>
      </c>
      <c r="B351" s="168" t="s">
        <v>803</v>
      </c>
      <c r="F351" s="165" t="str">
        <f t="shared" ref="F351:F356" si="15">IF($C$350=0,"",IF(C351="[for completion]","",C351/$C$350))</f>
        <v/>
      </c>
      <c r="G351" s="165" t="str">
        <f t="shared" ref="G351:G356" si="16">IF($D$350=0,"",IF(D351="[for completion]","",D351/$D$350))</f>
        <v/>
      </c>
    </row>
    <row r="352" spans="1:7" outlineLevel="1" x14ac:dyDescent="0.25">
      <c r="A352" s="151" t="s">
        <v>931</v>
      </c>
      <c r="B352" s="168" t="s">
        <v>805</v>
      </c>
      <c r="F352" s="165" t="str">
        <f t="shared" si="15"/>
        <v/>
      </c>
      <c r="G352" s="165" t="str">
        <f t="shared" si="16"/>
        <v/>
      </c>
    </row>
    <row r="353" spans="1:7" outlineLevel="1" x14ac:dyDescent="0.25">
      <c r="A353" s="151" t="s">
        <v>932</v>
      </c>
      <c r="B353" s="168" t="s">
        <v>807</v>
      </c>
      <c r="F353" s="165" t="str">
        <f t="shared" si="15"/>
        <v/>
      </c>
      <c r="G353" s="165" t="str">
        <f t="shared" si="16"/>
        <v/>
      </c>
    </row>
    <row r="354" spans="1:7" outlineLevel="1" x14ac:dyDescent="0.25">
      <c r="A354" s="151" t="s">
        <v>933</v>
      </c>
      <c r="B354" s="168" t="s">
        <v>809</v>
      </c>
      <c r="F354" s="165" t="str">
        <f t="shared" si="15"/>
        <v/>
      </c>
      <c r="G354" s="165" t="str">
        <f t="shared" si="16"/>
        <v/>
      </c>
    </row>
    <row r="355" spans="1:7" outlineLevel="1" x14ac:dyDescent="0.25">
      <c r="A355" s="151" t="s">
        <v>934</v>
      </c>
      <c r="B355" s="168" t="s">
        <v>811</v>
      </c>
      <c r="F355" s="165" t="str">
        <f t="shared" si="15"/>
        <v/>
      </c>
      <c r="G355" s="165" t="str">
        <f t="shared" si="16"/>
        <v/>
      </c>
    </row>
    <row r="356" spans="1:7" outlineLevel="1" x14ac:dyDescent="0.25">
      <c r="A356" s="151" t="s">
        <v>935</v>
      </c>
      <c r="B356" s="168" t="s">
        <v>813</v>
      </c>
      <c r="F356" s="165" t="str">
        <f t="shared" si="15"/>
        <v/>
      </c>
      <c r="G356" s="165" t="str">
        <f t="shared" si="16"/>
        <v/>
      </c>
    </row>
    <row r="357" spans="1:7" outlineLevel="1" x14ac:dyDescent="0.25">
      <c r="A357" s="151" t="s">
        <v>936</v>
      </c>
      <c r="B357" s="168"/>
      <c r="F357" s="165"/>
      <c r="G357" s="165"/>
    </row>
    <row r="358" spans="1:7" outlineLevel="1" x14ac:dyDescent="0.25">
      <c r="A358" s="151" t="s">
        <v>937</v>
      </c>
      <c r="B358" s="168"/>
      <c r="F358" s="165"/>
      <c r="G358" s="165"/>
    </row>
    <row r="359" spans="1:7" outlineLevel="1" x14ac:dyDescent="0.25">
      <c r="A359" s="151" t="s">
        <v>938</v>
      </c>
      <c r="B359" s="168"/>
      <c r="F359" s="165"/>
      <c r="G359" s="167"/>
    </row>
    <row r="360" spans="1:7" ht="15" customHeight="1" x14ac:dyDescent="0.25">
      <c r="A360" s="162"/>
      <c r="B360" s="163" t="s">
        <v>939</v>
      </c>
      <c r="C360" s="162" t="s">
        <v>940</v>
      </c>
      <c r="D360" s="162"/>
      <c r="E360" s="162"/>
      <c r="F360" s="162"/>
      <c r="G360" s="164"/>
    </row>
    <row r="361" spans="1:7" x14ac:dyDescent="0.25">
      <c r="A361" s="151" t="s">
        <v>941</v>
      </c>
      <c r="B361" s="172" t="s">
        <v>942</v>
      </c>
      <c r="C361" s="186" t="s">
        <v>94</v>
      </c>
      <c r="G361" s="151"/>
    </row>
    <row r="362" spans="1:7" x14ac:dyDescent="0.25">
      <c r="A362" s="151" t="s">
        <v>943</v>
      </c>
      <c r="B362" s="172" t="s">
        <v>944</v>
      </c>
      <c r="C362" s="186" t="s">
        <v>94</v>
      </c>
      <c r="G362" s="151"/>
    </row>
    <row r="363" spans="1:7" x14ac:dyDescent="0.25">
      <c r="A363" s="151" t="s">
        <v>945</v>
      </c>
      <c r="B363" s="172" t="s">
        <v>946</v>
      </c>
      <c r="C363" s="186" t="s">
        <v>94</v>
      </c>
      <c r="G363" s="151"/>
    </row>
    <row r="364" spans="1:7" x14ac:dyDescent="0.25">
      <c r="A364" s="151" t="s">
        <v>947</v>
      </c>
      <c r="B364" s="172" t="s">
        <v>948</v>
      </c>
      <c r="C364" s="186" t="s">
        <v>94</v>
      </c>
      <c r="G364" s="151"/>
    </row>
    <row r="365" spans="1:7" x14ac:dyDescent="0.25">
      <c r="A365" s="151" t="s">
        <v>949</v>
      </c>
      <c r="B365" s="172" t="s">
        <v>950</v>
      </c>
      <c r="C365" s="186" t="s">
        <v>94</v>
      </c>
      <c r="G365" s="151"/>
    </row>
    <row r="366" spans="1:7" x14ac:dyDescent="0.25">
      <c r="A366" s="151" t="s">
        <v>951</v>
      </c>
      <c r="B366" s="172" t="s">
        <v>952</v>
      </c>
      <c r="C366" s="186" t="s">
        <v>94</v>
      </c>
      <c r="G366" s="151"/>
    </row>
    <row r="367" spans="1:7" x14ac:dyDescent="0.25">
      <c r="A367" s="151" t="s">
        <v>953</v>
      </c>
      <c r="B367" s="172" t="s">
        <v>954</v>
      </c>
      <c r="C367" s="186" t="s">
        <v>94</v>
      </c>
      <c r="G367" s="151"/>
    </row>
    <row r="368" spans="1:7" x14ac:dyDescent="0.25">
      <c r="A368" s="151" t="s">
        <v>955</v>
      </c>
      <c r="B368" s="172" t="s">
        <v>956</v>
      </c>
      <c r="C368" s="186" t="s">
        <v>94</v>
      </c>
      <c r="G368" s="151"/>
    </row>
    <row r="369" spans="1:7" x14ac:dyDescent="0.25">
      <c r="A369" s="151" t="s">
        <v>957</v>
      </c>
      <c r="B369" s="172" t="s">
        <v>958</v>
      </c>
      <c r="C369" s="186" t="s">
        <v>94</v>
      </c>
      <c r="G369" s="151"/>
    </row>
    <row r="370" spans="1:7" x14ac:dyDescent="0.25">
      <c r="A370" s="151" t="s">
        <v>959</v>
      </c>
      <c r="B370" s="172" t="s">
        <v>158</v>
      </c>
      <c r="C370" s="186" t="s">
        <v>94</v>
      </c>
      <c r="G370" s="151"/>
    </row>
    <row r="371" spans="1:7" outlineLevel="1" x14ac:dyDescent="0.25">
      <c r="A371" s="151" t="s">
        <v>960</v>
      </c>
      <c r="B371" s="168" t="s">
        <v>961</v>
      </c>
      <c r="C371" s="186"/>
      <c r="G371" s="151"/>
    </row>
    <row r="372" spans="1:7" outlineLevel="1" x14ac:dyDescent="0.25">
      <c r="A372" s="151" t="s">
        <v>962</v>
      </c>
      <c r="B372" s="168" t="s">
        <v>162</v>
      </c>
      <c r="C372" s="186"/>
      <c r="G372" s="151"/>
    </row>
    <row r="373" spans="1:7" outlineLevel="1" x14ac:dyDescent="0.25">
      <c r="A373" s="151" t="s">
        <v>963</v>
      </c>
      <c r="B373" s="168" t="s">
        <v>162</v>
      </c>
      <c r="C373" s="186"/>
      <c r="G373" s="151"/>
    </row>
    <row r="374" spans="1:7" outlineLevel="1" x14ac:dyDescent="0.25">
      <c r="A374" s="151" t="s">
        <v>964</v>
      </c>
      <c r="B374" s="168" t="s">
        <v>162</v>
      </c>
      <c r="C374" s="186"/>
      <c r="G374" s="151"/>
    </row>
    <row r="375" spans="1:7" outlineLevel="1" x14ac:dyDescent="0.25">
      <c r="A375" s="151" t="s">
        <v>965</v>
      </c>
      <c r="B375" s="168" t="s">
        <v>162</v>
      </c>
      <c r="C375" s="186"/>
      <c r="G375" s="151"/>
    </row>
    <row r="376" spans="1:7" outlineLevel="1" x14ac:dyDescent="0.25">
      <c r="A376" s="151" t="s">
        <v>966</v>
      </c>
      <c r="B376" s="168" t="s">
        <v>162</v>
      </c>
      <c r="C376" s="186"/>
      <c r="G376" s="151"/>
    </row>
    <row r="377" spans="1:7" outlineLevel="1" x14ac:dyDescent="0.25">
      <c r="A377" s="151" t="s">
        <v>967</v>
      </c>
      <c r="B377" s="168" t="s">
        <v>162</v>
      </c>
      <c r="C377" s="186"/>
      <c r="G377" s="151"/>
    </row>
    <row r="378" spans="1:7" outlineLevel="1" x14ac:dyDescent="0.25">
      <c r="A378" s="151" t="s">
        <v>968</v>
      </c>
      <c r="B378" s="168" t="s">
        <v>162</v>
      </c>
      <c r="C378" s="186"/>
      <c r="G378" s="151"/>
    </row>
    <row r="379" spans="1:7" outlineLevel="1" x14ac:dyDescent="0.25">
      <c r="A379" s="151" t="s">
        <v>969</v>
      </c>
      <c r="B379" s="168" t="s">
        <v>162</v>
      </c>
      <c r="C379" s="186"/>
      <c r="G379" s="151"/>
    </row>
    <row r="380" spans="1:7" outlineLevel="1" x14ac:dyDescent="0.25">
      <c r="A380" s="151" t="s">
        <v>970</v>
      </c>
      <c r="B380" s="168" t="s">
        <v>162</v>
      </c>
      <c r="C380" s="186"/>
      <c r="G380" s="151"/>
    </row>
    <row r="381" spans="1:7" outlineLevel="1" x14ac:dyDescent="0.25">
      <c r="A381" s="151" t="s">
        <v>971</v>
      </c>
      <c r="B381" s="168" t="s">
        <v>162</v>
      </c>
      <c r="C381" s="186"/>
      <c r="G381" s="151"/>
    </row>
    <row r="382" spans="1:7" outlineLevel="1" x14ac:dyDescent="0.25">
      <c r="A382" s="151" t="s">
        <v>972</v>
      </c>
      <c r="B382" s="168" t="s">
        <v>162</v>
      </c>
      <c r="C382" s="186"/>
    </row>
    <row r="383" spans="1:7" outlineLevel="1" x14ac:dyDescent="0.25">
      <c r="A383" s="151" t="s">
        <v>973</v>
      </c>
      <c r="B383" s="168" t="s">
        <v>162</v>
      </c>
      <c r="C383" s="186"/>
    </row>
    <row r="384" spans="1:7" outlineLevel="1" x14ac:dyDescent="0.25">
      <c r="A384" s="151" t="s">
        <v>974</v>
      </c>
      <c r="B384" s="168" t="s">
        <v>162</v>
      </c>
      <c r="C384" s="186"/>
    </row>
    <row r="385" spans="1:3" outlineLevel="1" x14ac:dyDescent="0.25">
      <c r="A385" s="151" t="s">
        <v>975</v>
      </c>
      <c r="B385" s="168" t="s">
        <v>162</v>
      </c>
      <c r="C385" s="186"/>
    </row>
    <row r="386" spans="1:3" outlineLevel="1" x14ac:dyDescent="0.25">
      <c r="A386" s="151" t="s">
        <v>976</v>
      </c>
      <c r="B386" s="168" t="s">
        <v>162</v>
      </c>
      <c r="C386" s="186"/>
    </row>
    <row r="387" spans="1:3" outlineLevel="1" x14ac:dyDescent="0.25">
      <c r="A387" s="151" t="s">
        <v>977</v>
      </c>
      <c r="B387" s="168" t="s">
        <v>162</v>
      </c>
      <c r="C387" s="186"/>
    </row>
    <row r="388" spans="1:3" x14ac:dyDescent="0.25">
      <c r="C388" s="186"/>
    </row>
    <row r="389" spans="1:3" x14ac:dyDescent="0.25">
      <c r="C389" s="186"/>
    </row>
    <row r="390" spans="1:3" x14ac:dyDescent="0.25">
      <c r="C390" s="186"/>
    </row>
    <row r="391" spans="1:3" x14ac:dyDescent="0.25">
      <c r="C391" s="186"/>
    </row>
    <row r="392" spans="1:3" x14ac:dyDescent="0.25">
      <c r="C392" s="186"/>
    </row>
    <row r="393" spans="1:3" x14ac:dyDescent="0.25">
      <c r="C393" s="186"/>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179"/>
  <sheetViews>
    <sheetView topLeftCell="A4" zoomScale="80" zoomScaleNormal="80" workbookViewId="0">
      <selection activeCell="B27" sqref="B27"/>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2" t="s">
        <v>978</v>
      </c>
      <c r="B1" s="192"/>
      <c r="C1" s="64"/>
      <c r="D1" s="64"/>
      <c r="E1" s="64"/>
      <c r="F1" s="201" t="s">
        <v>1767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6"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5"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83" t="s">
        <v>672</v>
      </c>
      <c r="C22" s="195" t="s">
        <v>94</v>
      </c>
      <c r="D22" s="196" t="s">
        <v>94</v>
      </c>
      <c r="E22" s="83"/>
      <c r="F22" s="92" t="str">
        <f>IF($C$37=0,"",IF(C22="[for completion]","",C22/$C$37))</f>
        <v/>
      </c>
      <c r="G22" s="92" t="str">
        <f>IF($D$37=0,"",IF(D22="[for completion]","",D22/$D$37))</f>
        <v/>
      </c>
      <c r="H22"/>
      <c r="I22" s="83"/>
      <c r="L22" s="83"/>
      <c r="M22" s="92"/>
      <c r="N22" s="92"/>
    </row>
    <row r="23" spans="1:14" x14ac:dyDescent="0.25">
      <c r="A23" s="66" t="s">
        <v>998</v>
      </c>
      <c r="B23" s="83" t="s">
        <v>672</v>
      </c>
      <c r="C23" s="195" t="s">
        <v>94</v>
      </c>
      <c r="D23" s="196"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83" t="s">
        <v>672</v>
      </c>
      <c r="C24" s="195" t="s">
        <v>94</v>
      </c>
      <c r="D24" s="196" t="s">
        <v>94</v>
      </c>
      <c r="F24" s="92" t="str">
        <f t="shared" si="0"/>
        <v/>
      </c>
      <c r="G24" s="92" t="str">
        <f t="shared" si="1"/>
        <v/>
      </c>
      <c r="H24"/>
      <c r="I24" s="83"/>
      <c r="M24" s="92"/>
      <c r="N24" s="92"/>
    </row>
    <row r="25" spans="1:14" x14ac:dyDescent="0.25">
      <c r="A25" s="66" t="s">
        <v>1000</v>
      </c>
      <c r="B25" s="83" t="s">
        <v>672</v>
      </c>
      <c r="C25" s="195" t="s">
        <v>94</v>
      </c>
      <c r="D25" s="196" t="s">
        <v>94</v>
      </c>
      <c r="E25" s="103"/>
      <c r="F25" s="92" t="str">
        <f t="shared" si="0"/>
        <v/>
      </c>
      <c r="G25" s="92" t="str">
        <f t="shared" si="1"/>
        <v/>
      </c>
      <c r="H25"/>
      <c r="I25" s="83"/>
      <c r="L25" s="103"/>
      <c r="M25" s="92"/>
      <c r="N25" s="92"/>
    </row>
    <row r="26" spans="1:14" x14ac:dyDescent="0.25">
      <c r="A26" s="66" t="s">
        <v>1001</v>
      </c>
      <c r="B26" s="83" t="s">
        <v>672</v>
      </c>
      <c r="C26" s="195" t="s">
        <v>94</v>
      </c>
      <c r="D26" s="196" t="s">
        <v>94</v>
      </c>
      <c r="E26" s="103"/>
      <c r="F26" s="92" t="str">
        <f t="shared" si="0"/>
        <v/>
      </c>
      <c r="G26" s="92" t="str">
        <f t="shared" si="1"/>
        <v/>
      </c>
      <c r="H26"/>
      <c r="I26" s="83"/>
      <c r="L26" s="103"/>
      <c r="M26" s="92"/>
      <c r="N26" s="92"/>
    </row>
    <row r="27" spans="1:14" x14ac:dyDescent="0.25">
      <c r="A27" s="66" t="s">
        <v>1002</v>
      </c>
      <c r="B27" s="83" t="s">
        <v>672</v>
      </c>
      <c r="C27" s="195" t="s">
        <v>94</v>
      </c>
      <c r="D27" s="196" t="s">
        <v>94</v>
      </c>
      <c r="E27" s="103"/>
      <c r="F27" s="92" t="str">
        <f t="shared" si="0"/>
        <v/>
      </c>
      <c r="G27" s="92" t="str">
        <f t="shared" si="1"/>
        <v/>
      </c>
      <c r="H27"/>
      <c r="I27" s="83"/>
      <c r="L27" s="103"/>
      <c r="M27" s="92"/>
      <c r="N27" s="92"/>
    </row>
    <row r="28" spans="1:14" x14ac:dyDescent="0.25">
      <c r="A28" s="66" t="s">
        <v>1003</v>
      </c>
      <c r="B28" s="83" t="s">
        <v>672</v>
      </c>
      <c r="C28" s="195" t="s">
        <v>94</v>
      </c>
      <c r="D28" s="196" t="s">
        <v>94</v>
      </c>
      <c r="E28" s="103"/>
      <c r="F28" s="92" t="str">
        <f t="shared" si="0"/>
        <v/>
      </c>
      <c r="G28" s="92" t="str">
        <f t="shared" si="1"/>
        <v/>
      </c>
      <c r="H28"/>
      <c r="I28" s="83"/>
      <c r="L28" s="103"/>
      <c r="M28" s="92"/>
      <c r="N28" s="92"/>
    </row>
    <row r="29" spans="1:14" x14ac:dyDescent="0.25">
      <c r="A29" s="66" t="s">
        <v>1004</v>
      </c>
      <c r="B29" s="83" t="s">
        <v>672</v>
      </c>
      <c r="C29" s="195" t="s">
        <v>94</v>
      </c>
      <c r="D29" s="196" t="s">
        <v>94</v>
      </c>
      <c r="E29" s="103"/>
      <c r="F29" s="92" t="str">
        <f t="shared" si="0"/>
        <v/>
      </c>
      <c r="G29" s="92" t="str">
        <f t="shared" si="1"/>
        <v/>
      </c>
      <c r="H29"/>
      <c r="I29" s="83"/>
      <c r="L29" s="103"/>
      <c r="M29" s="92"/>
      <c r="N29" s="92"/>
    </row>
    <row r="30" spans="1:14" x14ac:dyDescent="0.25">
      <c r="A30" s="66" t="s">
        <v>1005</v>
      </c>
      <c r="B30" s="83" t="s">
        <v>672</v>
      </c>
      <c r="C30" s="195" t="s">
        <v>94</v>
      </c>
      <c r="D30" s="196" t="s">
        <v>94</v>
      </c>
      <c r="E30" s="103"/>
      <c r="F30" s="92" t="str">
        <f t="shared" si="0"/>
        <v/>
      </c>
      <c r="G30" s="92" t="str">
        <f t="shared" si="1"/>
        <v/>
      </c>
      <c r="H30"/>
      <c r="I30" s="83"/>
      <c r="L30" s="103"/>
      <c r="M30" s="92"/>
      <c r="N30" s="92"/>
    </row>
    <row r="31" spans="1:14" x14ac:dyDescent="0.25">
      <c r="A31" s="66" t="s">
        <v>1006</v>
      </c>
      <c r="B31" s="83" t="s">
        <v>672</v>
      </c>
      <c r="C31" s="195" t="s">
        <v>94</v>
      </c>
      <c r="D31" s="196" t="s">
        <v>94</v>
      </c>
      <c r="E31" s="103"/>
      <c r="F31" s="92" t="str">
        <f t="shared" si="0"/>
        <v/>
      </c>
      <c r="G31" s="92" t="str">
        <f t="shared" si="1"/>
        <v/>
      </c>
      <c r="H31"/>
      <c r="I31" s="83"/>
      <c r="L31" s="103"/>
      <c r="M31" s="92"/>
      <c r="N31" s="92"/>
    </row>
    <row r="32" spans="1:14" x14ac:dyDescent="0.25">
      <c r="A32" s="66" t="s">
        <v>1007</v>
      </c>
      <c r="B32" s="83" t="s">
        <v>672</v>
      </c>
      <c r="C32" s="195" t="s">
        <v>94</v>
      </c>
      <c r="D32" s="196" t="s">
        <v>94</v>
      </c>
      <c r="E32" s="103"/>
      <c r="F32" s="92" t="str">
        <f t="shared" si="0"/>
        <v/>
      </c>
      <c r="G32" s="92" t="str">
        <f t="shared" si="1"/>
        <v/>
      </c>
      <c r="H32"/>
      <c r="I32" s="83"/>
      <c r="L32" s="103"/>
      <c r="M32" s="92"/>
      <c r="N32" s="92"/>
    </row>
    <row r="33" spans="1:14" x14ac:dyDescent="0.25">
      <c r="A33" s="66" t="s">
        <v>1008</v>
      </c>
      <c r="B33" s="83" t="s">
        <v>672</v>
      </c>
      <c r="C33" s="195" t="s">
        <v>94</v>
      </c>
      <c r="D33" s="196" t="s">
        <v>94</v>
      </c>
      <c r="E33" s="103"/>
      <c r="F33" s="92" t="str">
        <f t="shared" si="0"/>
        <v/>
      </c>
      <c r="G33" s="92" t="str">
        <f t="shared" si="1"/>
        <v/>
      </c>
      <c r="H33"/>
      <c r="I33" s="83"/>
      <c r="L33" s="103"/>
      <c r="M33" s="92"/>
      <c r="N33" s="92"/>
    </row>
    <row r="34" spans="1:14" x14ac:dyDescent="0.25">
      <c r="A34" s="66" t="s">
        <v>1009</v>
      </c>
      <c r="B34" s="83" t="s">
        <v>672</v>
      </c>
      <c r="C34" s="195" t="s">
        <v>94</v>
      </c>
      <c r="D34" s="196" t="s">
        <v>94</v>
      </c>
      <c r="E34" s="103"/>
      <c r="F34" s="92" t="str">
        <f t="shared" si="0"/>
        <v/>
      </c>
      <c r="G34" s="92" t="str">
        <f t="shared" si="1"/>
        <v/>
      </c>
      <c r="H34"/>
      <c r="I34" s="83"/>
      <c r="L34" s="103"/>
      <c r="M34" s="92"/>
      <c r="N34" s="92"/>
    </row>
    <row r="35" spans="1:14" x14ac:dyDescent="0.25">
      <c r="A35" s="66" t="s">
        <v>1010</v>
      </c>
      <c r="B35" s="83" t="s">
        <v>672</v>
      </c>
      <c r="C35" s="195" t="s">
        <v>94</v>
      </c>
      <c r="D35" s="196" t="s">
        <v>94</v>
      </c>
      <c r="E35" s="103"/>
      <c r="F35" s="92" t="str">
        <f t="shared" si="0"/>
        <v/>
      </c>
      <c r="G35" s="92" t="str">
        <f t="shared" si="1"/>
        <v/>
      </c>
      <c r="H35"/>
      <c r="I35" s="83"/>
      <c r="L35" s="103"/>
      <c r="M35" s="92"/>
      <c r="N35" s="92"/>
    </row>
    <row r="36" spans="1:14" x14ac:dyDescent="0.25">
      <c r="A36" s="66" t="s">
        <v>1011</v>
      </c>
      <c r="B36" s="83" t="s">
        <v>672</v>
      </c>
      <c r="C36" s="195" t="s">
        <v>94</v>
      </c>
      <c r="D36" s="196" t="s">
        <v>94</v>
      </c>
      <c r="E36" s="103"/>
      <c r="F36" s="92" t="str">
        <f t="shared" si="0"/>
        <v/>
      </c>
      <c r="G36" s="92" t="str">
        <f t="shared" si="1"/>
        <v/>
      </c>
      <c r="H36"/>
      <c r="I36" s="83"/>
      <c r="L36" s="103"/>
      <c r="M36" s="92"/>
      <c r="N36" s="92"/>
    </row>
    <row r="37" spans="1:14" x14ac:dyDescent="0.25">
      <c r="A37" s="66" t="s">
        <v>1012</v>
      </c>
      <c r="B37" s="93" t="s">
        <v>160</v>
      </c>
      <c r="C37" s="197">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5" t="s">
        <v>94</v>
      </c>
      <c r="E39" s="118"/>
      <c r="F39" s="92" t="str">
        <f>IF($C$42=0,"",IF(C39="[for completion]","",C39/$C$42))</f>
        <v/>
      </c>
      <c r="G39" s="91"/>
      <c r="H39"/>
      <c r="I39" s="83"/>
      <c r="L39" s="118"/>
      <c r="M39" s="92"/>
      <c r="N39" s="91"/>
    </row>
    <row r="40" spans="1:14" x14ac:dyDescent="0.25">
      <c r="A40" s="66" t="s">
        <v>1016</v>
      </c>
      <c r="B40" s="83" t="s">
        <v>1017</v>
      </c>
      <c r="C40" s="195" t="s">
        <v>94</v>
      </c>
      <c r="E40" s="118"/>
      <c r="F40" s="92" t="str">
        <f>IF($C$42=0,"",IF(C40="[for completion]","",C40/$C$42))</f>
        <v/>
      </c>
      <c r="G40" s="91"/>
      <c r="H40"/>
      <c r="I40" s="83"/>
      <c r="L40" s="118"/>
      <c r="M40" s="92"/>
      <c r="N40" s="91"/>
    </row>
    <row r="41" spans="1:14" x14ac:dyDescent="0.25">
      <c r="A41" s="66" t="s">
        <v>1018</v>
      </c>
      <c r="B41" s="83" t="s">
        <v>158</v>
      </c>
      <c r="C41" s="195" t="s">
        <v>94</v>
      </c>
      <c r="E41" s="103"/>
      <c r="F41" s="92" t="str">
        <f>IF($C$42=0,"",IF(C41="[for completion]","",C41/$C$42))</f>
        <v/>
      </c>
      <c r="G41" s="91"/>
      <c r="H41"/>
      <c r="I41" s="83"/>
      <c r="L41" s="103"/>
      <c r="M41" s="92"/>
      <c r="N41" s="91"/>
    </row>
    <row r="42" spans="1:14" x14ac:dyDescent="0.25">
      <c r="A42" s="66" t="s">
        <v>1019</v>
      </c>
      <c r="B42" s="93" t="s">
        <v>160</v>
      </c>
      <c r="C42" s="197">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9">
        <f>SUM(C50:C77)</f>
        <v>0</v>
      </c>
      <c r="G49" s="66"/>
      <c r="H49"/>
      <c r="I49" s="72"/>
      <c r="N49" s="66"/>
    </row>
    <row r="50" spans="1:14" x14ac:dyDescent="0.25">
      <c r="A50" s="66" t="s">
        <v>1026</v>
      </c>
      <c r="B50" s="66" t="s">
        <v>592</v>
      </c>
      <c r="C50" s="189" t="s">
        <v>94</v>
      </c>
      <c r="G50" s="66"/>
      <c r="H50"/>
      <c r="N50" s="66"/>
    </row>
    <row r="51" spans="1:14" x14ac:dyDescent="0.25">
      <c r="A51" s="66" t="s">
        <v>1027</v>
      </c>
      <c r="B51" s="66" t="s">
        <v>594</v>
      </c>
      <c r="C51" s="189" t="s">
        <v>94</v>
      </c>
      <c r="G51" s="66"/>
      <c r="H51"/>
      <c r="N51" s="66"/>
    </row>
    <row r="52" spans="1:14" x14ac:dyDescent="0.25">
      <c r="A52" s="66" t="s">
        <v>1028</v>
      </c>
      <c r="B52" s="66" t="s">
        <v>596</v>
      </c>
      <c r="C52" s="189" t="s">
        <v>94</v>
      </c>
      <c r="G52" s="66"/>
      <c r="H52"/>
      <c r="N52" s="66"/>
    </row>
    <row r="53" spans="1:14" x14ac:dyDescent="0.25">
      <c r="A53" s="66" t="s">
        <v>1029</v>
      </c>
      <c r="B53" s="66" t="s">
        <v>598</v>
      </c>
      <c r="C53" s="189" t="s">
        <v>94</v>
      </c>
      <c r="G53" s="66"/>
      <c r="H53"/>
      <c r="N53" s="66"/>
    </row>
    <row r="54" spans="1:14" x14ac:dyDescent="0.25">
      <c r="A54" s="66" t="s">
        <v>1030</v>
      </c>
      <c r="B54" s="66" t="s">
        <v>600</v>
      </c>
      <c r="C54" s="189" t="s">
        <v>94</v>
      </c>
      <c r="G54" s="66"/>
      <c r="H54"/>
      <c r="N54" s="66"/>
    </row>
    <row r="55" spans="1:14" x14ac:dyDescent="0.25">
      <c r="A55" s="66" t="s">
        <v>1031</v>
      </c>
      <c r="B55" s="66" t="s">
        <v>602</v>
      </c>
      <c r="C55" s="189" t="s">
        <v>94</v>
      </c>
      <c r="G55" s="66"/>
      <c r="H55"/>
      <c r="N55" s="66"/>
    </row>
    <row r="56" spans="1:14" x14ac:dyDescent="0.25">
      <c r="A56" s="66" t="s">
        <v>1032</v>
      </c>
      <c r="B56" s="66" t="s">
        <v>604</v>
      </c>
      <c r="C56" s="189" t="s">
        <v>94</v>
      </c>
      <c r="G56" s="66"/>
      <c r="H56"/>
      <c r="N56" s="66"/>
    </row>
    <row r="57" spans="1:14" x14ac:dyDescent="0.25">
      <c r="A57" s="66" t="s">
        <v>1033</v>
      </c>
      <c r="B57" s="66" t="s">
        <v>606</v>
      </c>
      <c r="C57" s="189" t="s">
        <v>94</v>
      </c>
      <c r="G57" s="66"/>
      <c r="H57"/>
      <c r="N57" s="66"/>
    </row>
    <row r="58" spans="1:14" x14ac:dyDescent="0.25">
      <c r="A58" s="66" t="s">
        <v>1034</v>
      </c>
      <c r="B58" s="66" t="s">
        <v>608</v>
      </c>
      <c r="C58" s="189" t="s">
        <v>94</v>
      </c>
      <c r="G58" s="66"/>
      <c r="H58"/>
      <c r="N58" s="66"/>
    </row>
    <row r="59" spans="1:14" x14ac:dyDescent="0.25">
      <c r="A59" s="66" t="s">
        <v>1035</v>
      </c>
      <c r="B59" s="66" t="s">
        <v>610</v>
      </c>
      <c r="C59" s="189" t="s">
        <v>94</v>
      </c>
      <c r="G59" s="66"/>
      <c r="H59"/>
      <c r="N59" s="66"/>
    </row>
    <row r="60" spans="1:14" x14ac:dyDescent="0.25">
      <c r="A60" s="66" t="s">
        <v>1036</v>
      </c>
      <c r="B60" s="66" t="s">
        <v>612</v>
      </c>
      <c r="C60" s="189" t="s">
        <v>94</v>
      </c>
      <c r="G60" s="66"/>
      <c r="H60"/>
      <c r="N60" s="66"/>
    </row>
    <row r="61" spans="1:14" x14ac:dyDescent="0.25">
      <c r="A61" s="66" t="s">
        <v>1037</v>
      </c>
      <c r="B61" s="66" t="s">
        <v>614</v>
      </c>
      <c r="C61" s="189" t="s">
        <v>94</v>
      </c>
      <c r="G61" s="66"/>
      <c r="H61"/>
      <c r="N61" s="66"/>
    </row>
    <row r="62" spans="1:14" x14ac:dyDescent="0.25">
      <c r="A62" s="66" t="s">
        <v>1038</v>
      </c>
      <c r="B62" s="66" t="s">
        <v>616</v>
      </c>
      <c r="C62" s="189" t="s">
        <v>94</v>
      </c>
      <c r="G62" s="66"/>
      <c r="H62"/>
      <c r="N62" s="66"/>
    </row>
    <row r="63" spans="1:14" x14ac:dyDescent="0.25">
      <c r="A63" s="66" t="s">
        <v>1039</v>
      </c>
      <c r="B63" s="66" t="s">
        <v>618</v>
      </c>
      <c r="C63" s="189" t="s">
        <v>94</v>
      </c>
      <c r="G63" s="66"/>
      <c r="H63"/>
      <c r="N63" s="66"/>
    </row>
    <row r="64" spans="1:14" x14ac:dyDescent="0.25">
      <c r="A64" s="66" t="s">
        <v>1040</v>
      </c>
      <c r="B64" s="66" t="s">
        <v>620</v>
      </c>
      <c r="C64" s="189" t="s">
        <v>94</v>
      </c>
      <c r="G64" s="66"/>
      <c r="H64"/>
      <c r="N64" s="66"/>
    </row>
    <row r="65" spans="1:14" x14ac:dyDescent="0.25">
      <c r="A65" s="66" t="s">
        <v>1041</v>
      </c>
      <c r="B65" s="66" t="s">
        <v>3</v>
      </c>
      <c r="C65" s="189" t="s">
        <v>94</v>
      </c>
      <c r="G65" s="66"/>
      <c r="H65"/>
      <c r="N65" s="66"/>
    </row>
    <row r="66" spans="1:14" x14ac:dyDescent="0.25">
      <c r="A66" s="66" t="s">
        <v>1042</v>
      </c>
      <c r="B66" s="66" t="s">
        <v>623</v>
      </c>
      <c r="C66" s="189" t="s">
        <v>94</v>
      </c>
      <c r="G66" s="66"/>
      <c r="H66"/>
      <c r="N66" s="66"/>
    </row>
    <row r="67" spans="1:14" x14ac:dyDescent="0.25">
      <c r="A67" s="66" t="s">
        <v>1043</v>
      </c>
      <c r="B67" s="66" t="s">
        <v>625</v>
      </c>
      <c r="C67" s="189" t="s">
        <v>94</v>
      </c>
      <c r="G67" s="66"/>
      <c r="H67"/>
      <c r="N67" s="66"/>
    </row>
    <row r="68" spans="1:14" x14ac:dyDescent="0.25">
      <c r="A68" s="66" t="s">
        <v>1044</v>
      </c>
      <c r="B68" s="66" t="s">
        <v>627</v>
      </c>
      <c r="C68" s="189" t="s">
        <v>94</v>
      </c>
      <c r="G68" s="66"/>
      <c r="H68"/>
      <c r="N68" s="66"/>
    </row>
    <row r="69" spans="1:14" x14ac:dyDescent="0.25">
      <c r="A69" s="66" t="s">
        <v>1045</v>
      </c>
      <c r="B69" s="66" t="s">
        <v>629</v>
      </c>
      <c r="C69" s="189" t="s">
        <v>94</v>
      </c>
      <c r="G69" s="66"/>
      <c r="H69"/>
      <c r="N69" s="66"/>
    </row>
    <row r="70" spans="1:14" x14ac:dyDescent="0.25">
      <c r="A70" s="66" t="s">
        <v>1046</v>
      </c>
      <c r="B70" s="66" t="s">
        <v>631</v>
      </c>
      <c r="C70" s="189" t="s">
        <v>94</v>
      </c>
      <c r="G70" s="66"/>
      <c r="H70"/>
      <c r="N70" s="66"/>
    </row>
    <row r="71" spans="1:14" x14ac:dyDescent="0.25">
      <c r="A71" s="66" t="s">
        <v>1047</v>
      </c>
      <c r="B71" s="66" t="s">
        <v>633</v>
      </c>
      <c r="C71" s="189" t="s">
        <v>94</v>
      </c>
      <c r="G71" s="66"/>
      <c r="H71"/>
      <c r="N71" s="66"/>
    </row>
    <row r="72" spans="1:14" x14ac:dyDescent="0.25">
      <c r="A72" s="66" t="s">
        <v>1048</v>
      </c>
      <c r="B72" s="66" t="s">
        <v>635</v>
      </c>
      <c r="C72" s="189" t="s">
        <v>94</v>
      </c>
      <c r="G72" s="66"/>
      <c r="H72"/>
      <c r="N72" s="66"/>
    </row>
    <row r="73" spans="1:14" x14ac:dyDescent="0.25">
      <c r="A73" s="66" t="s">
        <v>1049</v>
      </c>
      <c r="B73" s="66" t="s">
        <v>637</v>
      </c>
      <c r="C73" s="189" t="s">
        <v>94</v>
      </c>
      <c r="G73" s="66"/>
      <c r="H73"/>
      <c r="N73" s="66"/>
    </row>
    <row r="74" spans="1:14" x14ac:dyDescent="0.25">
      <c r="A74" s="66" t="s">
        <v>1050</v>
      </c>
      <c r="B74" s="66" t="s">
        <v>639</v>
      </c>
      <c r="C74" s="189" t="s">
        <v>94</v>
      </c>
      <c r="G74" s="66"/>
      <c r="H74"/>
      <c r="N74" s="66"/>
    </row>
    <row r="75" spans="1:14" x14ac:dyDescent="0.25">
      <c r="A75" s="66" t="s">
        <v>1051</v>
      </c>
      <c r="B75" s="66" t="s">
        <v>641</v>
      </c>
      <c r="C75" s="189" t="s">
        <v>94</v>
      </c>
      <c r="G75" s="66"/>
      <c r="H75"/>
      <c r="N75" s="66"/>
    </row>
    <row r="76" spans="1:14" x14ac:dyDescent="0.25">
      <c r="A76" s="66" t="s">
        <v>1052</v>
      </c>
      <c r="B76" s="66" t="s">
        <v>6</v>
      </c>
      <c r="C76" s="189" t="s">
        <v>94</v>
      </c>
      <c r="G76" s="66"/>
      <c r="H76"/>
      <c r="N76" s="66"/>
    </row>
    <row r="77" spans="1:14" x14ac:dyDescent="0.25">
      <c r="A77" s="66" t="s">
        <v>1053</v>
      </c>
      <c r="B77" s="66" t="s">
        <v>644</v>
      </c>
      <c r="C77" s="189" t="s">
        <v>94</v>
      </c>
      <c r="G77" s="66"/>
      <c r="H77"/>
      <c r="N77" s="66"/>
    </row>
    <row r="78" spans="1:14" x14ac:dyDescent="0.25">
      <c r="A78" s="66" t="s">
        <v>1054</v>
      </c>
      <c r="B78" s="115" t="s">
        <v>331</v>
      </c>
      <c r="C78" s="189">
        <f>SUM(C79:C81)</f>
        <v>0</v>
      </c>
      <c r="G78" s="66"/>
      <c r="H78"/>
      <c r="I78" s="72"/>
      <c r="N78" s="66"/>
    </row>
    <row r="79" spans="1:14" x14ac:dyDescent="0.25">
      <c r="A79" s="66" t="s">
        <v>1055</v>
      </c>
      <c r="B79" s="66" t="s">
        <v>647</v>
      </c>
      <c r="C79" s="189" t="s">
        <v>94</v>
      </c>
      <c r="G79" s="66"/>
      <c r="H79"/>
      <c r="N79" s="66"/>
    </row>
    <row r="80" spans="1:14" x14ac:dyDescent="0.25">
      <c r="A80" s="66" t="s">
        <v>1056</v>
      </c>
      <c r="B80" s="66" t="s">
        <v>649</v>
      </c>
      <c r="C80" s="189" t="s">
        <v>94</v>
      </c>
      <c r="G80" s="66"/>
      <c r="H80"/>
      <c r="N80" s="66"/>
    </row>
    <row r="81" spans="1:14" x14ac:dyDescent="0.25">
      <c r="A81" s="66" t="s">
        <v>1057</v>
      </c>
      <c r="B81" s="66" t="s">
        <v>2</v>
      </c>
      <c r="C81" s="189" t="s">
        <v>94</v>
      </c>
      <c r="G81" s="66"/>
      <c r="H81"/>
      <c r="N81" s="66"/>
    </row>
    <row r="82" spans="1:14" x14ac:dyDescent="0.25">
      <c r="A82" s="66" t="s">
        <v>1058</v>
      </c>
      <c r="B82" s="115" t="s">
        <v>158</v>
      </c>
      <c r="C82" s="189">
        <f>SUM(C83:C92)</f>
        <v>0</v>
      </c>
      <c r="G82" s="66"/>
      <c r="H82"/>
      <c r="I82" s="72"/>
      <c r="N82" s="66"/>
    </row>
    <row r="83" spans="1:14" x14ac:dyDescent="0.25">
      <c r="A83" s="66" t="s">
        <v>1059</v>
      </c>
      <c r="B83" s="83" t="s">
        <v>333</v>
      </c>
      <c r="C83" s="189" t="s">
        <v>94</v>
      </c>
      <c r="G83" s="66"/>
      <c r="H83"/>
      <c r="I83" s="83"/>
      <c r="N83" s="66"/>
    </row>
    <row r="84" spans="1:14" x14ac:dyDescent="0.25">
      <c r="A84" s="66" t="s">
        <v>1060</v>
      </c>
      <c r="B84" s="83" t="s">
        <v>335</v>
      </c>
      <c r="C84" s="189" t="s">
        <v>94</v>
      </c>
      <c r="G84" s="66"/>
      <c r="H84"/>
      <c r="I84" s="83"/>
      <c r="N84" s="66"/>
    </row>
    <row r="85" spans="1:14" x14ac:dyDescent="0.25">
      <c r="A85" s="66" t="s">
        <v>1061</v>
      </c>
      <c r="B85" s="83" t="s">
        <v>337</v>
      </c>
      <c r="C85" s="189" t="s">
        <v>94</v>
      </c>
      <c r="G85" s="66"/>
      <c r="H85"/>
      <c r="I85" s="83"/>
      <c r="N85" s="66"/>
    </row>
    <row r="86" spans="1:14" x14ac:dyDescent="0.25">
      <c r="A86" s="66" t="s">
        <v>1062</v>
      </c>
      <c r="B86" s="83" t="s">
        <v>12</v>
      </c>
      <c r="C86" s="189" t="s">
        <v>94</v>
      </c>
      <c r="G86" s="66"/>
      <c r="H86"/>
      <c r="I86" s="83"/>
      <c r="N86" s="66"/>
    </row>
    <row r="87" spans="1:14" x14ac:dyDescent="0.25">
      <c r="A87" s="66" t="s">
        <v>1063</v>
      </c>
      <c r="B87" s="83" t="s">
        <v>340</v>
      </c>
      <c r="C87" s="189" t="s">
        <v>94</v>
      </c>
      <c r="G87" s="66"/>
      <c r="H87"/>
      <c r="I87" s="83"/>
      <c r="N87" s="66"/>
    </row>
    <row r="88" spans="1:14" x14ac:dyDescent="0.25">
      <c r="A88" s="66" t="s">
        <v>1064</v>
      </c>
      <c r="B88" s="83" t="s">
        <v>342</v>
      </c>
      <c r="C88" s="189" t="s">
        <v>94</v>
      </c>
      <c r="G88" s="66"/>
      <c r="H88"/>
      <c r="I88" s="83"/>
      <c r="N88" s="66"/>
    </row>
    <row r="89" spans="1:14" x14ac:dyDescent="0.25">
      <c r="A89" s="66" t="s">
        <v>1065</v>
      </c>
      <c r="B89" s="83" t="s">
        <v>344</v>
      </c>
      <c r="C89" s="189" t="s">
        <v>94</v>
      </c>
      <c r="G89" s="66"/>
      <c r="H89"/>
      <c r="I89" s="83"/>
      <c r="N89" s="66"/>
    </row>
    <row r="90" spans="1:14" x14ac:dyDescent="0.25">
      <c r="A90" s="66" t="s">
        <v>1066</v>
      </c>
      <c r="B90" s="83" t="s">
        <v>346</v>
      </c>
      <c r="C90" s="189" t="s">
        <v>94</v>
      </c>
      <c r="G90" s="66"/>
      <c r="H90"/>
      <c r="I90" s="83"/>
      <c r="N90" s="66"/>
    </row>
    <row r="91" spans="1:14" x14ac:dyDescent="0.25">
      <c r="A91" s="66" t="s">
        <v>1067</v>
      </c>
      <c r="B91" s="83" t="s">
        <v>348</v>
      </c>
      <c r="C91" s="189" t="s">
        <v>94</v>
      </c>
      <c r="G91" s="66"/>
      <c r="H91"/>
      <c r="I91" s="83"/>
      <c r="N91" s="66"/>
    </row>
    <row r="92" spans="1:14" x14ac:dyDescent="0.25">
      <c r="A92" s="66" t="s">
        <v>1068</v>
      </c>
      <c r="B92" s="83" t="s">
        <v>158</v>
      </c>
      <c r="C92" s="189" t="s">
        <v>94</v>
      </c>
      <c r="G92" s="66"/>
      <c r="H92"/>
      <c r="I92" s="83"/>
      <c r="N92" s="66"/>
    </row>
    <row r="93" spans="1:14" outlineLevel="1" x14ac:dyDescent="0.25">
      <c r="A93" s="66" t="s">
        <v>1069</v>
      </c>
      <c r="B93" s="95" t="s">
        <v>162</v>
      </c>
      <c r="C93" s="189"/>
      <c r="G93" s="66"/>
      <c r="H93"/>
      <c r="I93" s="83"/>
      <c r="N93" s="66"/>
    </row>
    <row r="94" spans="1:14" outlineLevel="1" x14ac:dyDescent="0.25">
      <c r="A94" s="66" t="s">
        <v>1070</v>
      </c>
      <c r="B94" s="95" t="s">
        <v>162</v>
      </c>
      <c r="C94" s="189"/>
      <c r="G94" s="66"/>
      <c r="H94"/>
      <c r="I94" s="83"/>
      <c r="N94" s="66"/>
    </row>
    <row r="95" spans="1:14" outlineLevel="1" x14ac:dyDescent="0.25">
      <c r="A95" s="66" t="s">
        <v>1071</v>
      </c>
      <c r="B95" s="95" t="s">
        <v>162</v>
      </c>
      <c r="C95" s="189"/>
      <c r="G95" s="66"/>
      <c r="H95"/>
      <c r="I95" s="83"/>
      <c r="N95" s="66"/>
    </row>
    <row r="96" spans="1:14" outlineLevel="1" x14ac:dyDescent="0.25">
      <c r="A96" s="66" t="s">
        <v>1072</v>
      </c>
      <c r="B96" s="95" t="s">
        <v>162</v>
      </c>
      <c r="C96" s="189"/>
      <c r="G96" s="66"/>
      <c r="H96"/>
      <c r="I96" s="83"/>
      <c r="N96" s="66"/>
    </row>
    <row r="97" spans="1:14" outlineLevel="1" x14ac:dyDescent="0.25">
      <c r="A97" s="66" t="s">
        <v>1073</v>
      </c>
      <c r="B97" s="95" t="s">
        <v>162</v>
      </c>
      <c r="C97" s="189"/>
      <c r="G97" s="66"/>
      <c r="H97"/>
      <c r="I97" s="83"/>
      <c r="N97" s="66"/>
    </row>
    <row r="98" spans="1:14" outlineLevel="1" x14ac:dyDescent="0.25">
      <c r="A98" s="66" t="s">
        <v>1074</v>
      </c>
      <c r="B98" s="95" t="s">
        <v>162</v>
      </c>
      <c r="C98" s="189"/>
      <c r="G98" s="66"/>
      <c r="H98"/>
      <c r="I98" s="83"/>
      <c r="N98" s="66"/>
    </row>
    <row r="99" spans="1:14" outlineLevel="1" x14ac:dyDescent="0.25">
      <c r="A99" s="66" t="s">
        <v>1075</v>
      </c>
      <c r="B99" s="95" t="s">
        <v>162</v>
      </c>
      <c r="C99" s="189"/>
      <c r="G99" s="66"/>
      <c r="H99"/>
      <c r="I99" s="83"/>
      <c r="N99" s="66"/>
    </row>
    <row r="100" spans="1:14" outlineLevel="1" x14ac:dyDescent="0.25">
      <c r="A100" s="66" t="s">
        <v>1076</v>
      </c>
      <c r="B100" s="95" t="s">
        <v>162</v>
      </c>
      <c r="C100" s="189"/>
      <c r="G100" s="66"/>
      <c r="H100"/>
      <c r="I100" s="83"/>
      <c r="N100" s="66"/>
    </row>
    <row r="101" spans="1:14" outlineLevel="1" x14ac:dyDescent="0.25">
      <c r="A101" s="66" t="s">
        <v>1077</v>
      </c>
      <c r="B101" s="95" t="s">
        <v>162</v>
      </c>
      <c r="C101" s="189"/>
      <c r="G101" s="66"/>
      <c r="H101"/>
      <c r="I101" s="83"/>
      <c r="N101" s="66"/>
    </row>
    <row r="102" spans="1:14" outlineLevel="1" x14ac:dyDescent="0.25">
      <c r="A102" s="66" t="s">
        <v>1078</v>
      </c>
      <c r="B102" s="95" t="s">
        <v>162</v>
      </c>
      <c r="C102" s="189"/>
      <c r="G102" s="66"/>
      <c r="H102"/>
      <c r="I102" s="83"/>
      <c r="N102" s="66"/>
    </row>
    <row r="103" spans="1:14" ht="15" customHeight="1" x14ac:dyDescent="0.25">
      <c r="A103" s="85"/>
      <c r="B103" s="204" t="s">
        <v>1777</v>
      </c>
      <c r="C103" s="190" t="s">
        <v>993</v>
      </c>
      <c r="D103" s="85"/>
      <c r="E103" s="87"/>
      <c r="F103" s="85"/>
      <c r="G103" s="88"/>
      <c r="H103"/>
      <c r="I103" s="116"/>
      <c r="J103" s="80"/>
      <c r="K103" s="80"/>
      <c r="L103" s="72"/>
      <c r="M103" s="80"/>
      <c r="N103" s="99"/>
    </row>
    <row r="104" spans="1:14" x14ac:dyDescent="0.25">
      <c r="A104" s="66" t="s">
        <v>1079</v>
      </c>
      <c r="B104" s="83" t="s">
        <v>672</v>
      </c>
      <c r="C104" s="189" t="s">
        <v>94</v>
      </c>
      <c r="G104" s="66"/>
      <c r="H104"/>
      <c r="I104" s="83"/>
      <c r="N104" s="66"/>
    </row>
    <row r="105" spans="1:14" x14ac:dyDescent="0.25">
      <c r="A105" s="66" t="s">
        <v>1080</v>
      </c>
      <c r="B105" s="83" t="s">
        <v>672</v>
      </c>
      <c r="C105" s="189" t="s">
        <v>94</v>
      </c>
      <c r="G105" s="66"/>
      <c r="H105"/>
      <c r="I105" s="83"/>
      <c r="N105" s="66"/>
    </row>
    <row r="106" spans="1:14" x14ac:dyDescent="0.25">
      <c r="A106" s="66" t="s">
        <v>1081</v>
      </c>
      <c r="B106" s="83" t="s">
        <v>672</v>
      </c>
      <c r="C106" s="189" t="s">
        <v>94</v>
      </c>
      <c r="G106" s="66"/>
      <c r="H106"/>
      <c r="I106" s="83"/>
      <c r="N106" s="66"/>
    </row>
    <row r="107" spans="1:14" x14ac:dyDescent="0.25">
      <c r="A107" s="66" t="s">
        <v>1082</v>
      </c>
      <c r="B107" s="83" t="s">
        <v>672</v>
      </c>
      <c r="C107" s="189" t="s">
        <v>94</v>
      </c>
      <c r="G107" s="66"/>
      <c r="H107"/>
      <c r="I107" s="83"/>
      <c r="N107" s="66"/>
    </row>
    <row r="108" spans="1:14" x14ac:dyDescent="0.25">
      <c r="A108" s="66" t="s">
        <v>1083</v>
      </c>
      <c r="B108" s="83" t="s">
        <v>672</v>
      </c>
      <c r="C108" s="189" t="s">
        <v>94</v>
      </c>
      <c r="G108" s="66"/>
      <c r="H108"/>
      <c r="I108" s="83"/>
      <c r="N108" s="66"/>
    </row>
    <row r="109" spans="1:14" x14ac:dyDescent="0.25">
      <c r="A109" s="66" t="s">
        <v>1084</v>
      </c>
      <c r="B109" s="83" t="s">
        <v>672</v>
      </c>
      <c r="C109" s="189" t="s">
        <v>94</v>
      </c>
      <c r="G109" s="66"/>
      <c r="H109"/>
      <c r="I109" s="83"/>
      <c r="N109" s="66"/>
    </row>
    <row r="110" spans="1:14" x14ac:dyDescent="0.25">
      <c r="A110" s="66" t="s">
        <v>1085</v>
      </c>
      <c r="B110" s="83" t="s">
        <v>672</v>
      </c>
      <c r="C110" s="189" t="s">
        <v>94</v>
      </c>
      <c r="G110" s="66"/>
      <c r="H110"/>
      <c r="I110" s="83"/>
      <c r="N110" s="66"/>
    </row>
    <row r="111" spans="1:14" x14ac:dyDescent="0.25">
      <c r="A111" s="66" t="s">
        <v>1086</v>
      </c>
      <c r="B111" s="83" t="s">
        <v>672</v>
      </c>
      <c r="C111" s="189" t="s">
        <v>94</v>
      </c>
      <c r="G111" s="66"/>
      <c r="H111"/>
      <c r="I111" s="83"/>
      <c r="N111" s="66"/>
    </row>
    <row r="112" spans="1:14" x14ac:dyDescent="0.25">
      <c r="A112" s="66" t="s">
        <v>1087</v>
      </c>
      <c r="B112" s="83" t="s">
        <v>672</v>
      </c>
      <c r="C112" s="189" t="s">
        <v>94</v>
      </c>
      <c r="G112" s="66"/>
      <c r="H112"/>
      <c r="I112" s="83"/>
      <c r="N112" s="66"/>
    </row>
    <row r="113" spans="1:14" x14ac:dyDescent="0.25">
      <c r="A113" s="66" t="s">
        <v>1088</v>
      </c>
      <c r="B113" s="83" t="s">
        <v>672</v>
      </c>
      <c r="C113" s="189" t="s">
        <v>94</v>
      </c>
      <c r="G113" s="66"/>
      <c r="H113"/>
      <c r="I113" s="83"/>
      <c r="N113" s="66"/>
    </row>
    <row r="114" spans="1:14" x14ac:dyDescent="0.25">
      <c r="A114" s="66" t="s">
        <v>1089</v>
      </c>
      <c r="B114" s="83" t="s">
        <v>672</v>
      </c>
      <c r="C114" s="189" t="s">
        <v>94</v>
      </c>
      <c r="G114" s="66"/>
      <c r="H114"/>
      <c r="I114" s="83"/>
      <c r="N114" s="66"/>
    </row>
    <row r="115" spans="1:14" x14ac:dyDescent="0.25">
      <c r="A115" s="66" t="s">
        <v>1090</v>
      </c>
      <c r="B115" s="83" t="s">
        <v>672</v>
      </c>
      <c r="C115" s="189" t="s">
        <v>94</v>
      </c>
      <c r="G115" s="66"/>
      <c r="H115"/>
      <c r="I115" s="83"/>
      <c r="N115" s="66"/>
    </row>
    <row r="116" spans="1:14" x14ac:dyDescent="0.25">
      <c r="A116" s="66" t="s">
        <v>1091</v>
      </c>
      <c r="B116" s="83" t="s">
        <v>672</v>
      </c>
      <c r="C116" s="189" t="s">
        <v>94</v>
      </c>
      <c r="G116" s="66"/>
      <c r="H116"/>
      <c r="I116" s="83"/>
      <c r="N116" s="66"/>
    </row>
    <row r="117" spans="1:14" x14ac:dyDescent="0.25">
      <c r="A117" s="66" t="s">
        <v>1092</v>
      </c>
      <c r="B117" s="83" t="s">
        <v>672</v>
      </c>
      <c r="C117" s="189" t="s">
        <v>94</v>
      </c>
      <c r="G117" s="66"/>
      <c r="H117"/>
      <c r="I117" s="83"/>
      <c r="N117" s="66"/>
    </row>
    <row r="118" spans="1:14" x14ac:dyDescent="0.25">
      <c r="A118" s="66" t="s">
        <v>1093</v>
      </c>
      <c r="B118" s="83" t="s">
        <v>672</v>
      </c>
      <c r="C118" s="189" t="s">
        <v>94</v>
      </c>
      <c r="G118" s="66"/>
      <c r="H118"/>
      <c r="I118" s="83"/>
      <c r="N118" s="66"/>
    </row>
    <row r="119" spans="1:14" x14ac:dyDescent="0.25">
      <c r="A119" s="66" t="s">
        <v>1094</v>
      </c>
      <c r="B119" s="83" t="s">
        <v>672</v>
      </c>
      <c r="C119" s="189" t="s">
        <v>94</v>
      </c>
      <c r="G119" s="66"/>
      <c r="H119"/>
      <c r="I119" s="83"/>
      <c r="N119" s="66"/>
    </row>
    <row r="120" spans="1:14" x14ac:dyDescent="0.25">
      <c r="A120" s="66" t="s">
        <v>1095</v>
      </c>
      <c r="B120" s="83" t="s">
        <v>672</v>
      </c>
      <c r="C120" s="189" t="s">
        <v>94</v>
      </c>
      <c r="G120" s="66"/>
      <c r="H120"/>
      <c r="I120" s="83"/>
      <c r="N120" s="66"/>
    </row>
    <row r="121" spans="1:14" x14ac:dyDescent="0.25">
      <c r="A121" s="66" t="s">
        <v>1096</v>
      </c>
      <c r="B121" s="83" t="s">
        <v>672</v>
      </c>
      <c r="C121" s="189" t="s">
        <v>94</v>
      </c>
      <c r="G121" s="66"/>
      <c r="H121"/>
      <c r="I121" s="83"/>
      <c r="N121" s="66"/>
    </row>
    <row r="122" spans="1:14" x14ac:dyDescent="0.25">
      <c r="A122" s="66" t="s">
        <v>1097</v>
      </c>
      <c r="B122" s="83" t="s">
        <v>672</v>
      </c>
      <c r="C122" s="189" t="s">
        <v>94</v>
      </c>
      <c r="G122" s="66"/>
      <c r="H122"/>
      <c r="I122" s="83"/>
      <c r="N122" s="66"/>
    </row>
    <row r="123" spans="1:14" x14ac:dyDescent="0.25">
      <c r="A123" s="66" t="s">
        <v>1098</v>
      </c>
      <c r="B123" s="83" t="s">
        <v>672</v>
      </c>
      <c r="C123" s="189" t="s">
        <v>94</v>
      </c>
      <c r="G123" s="66"/>
      <c r="H123"/>
      <c r="I123" s="83"/>
      <c r="N123" s="66"/>
    </row>
    <row r="124" spans="1:14" x14ac:dyDescent="0.25">
      <c r="A124" s="66" t="s">
        <v>1099</v>
      </c>
      <c r="B124" s="83" t="s">
        <v>672</v>
      </c>
      <c r="C124" s="189" t="s">
        <v>94</v>
      </c>
      <c r="G124" s="66"/>
      <c r="H124"/>
      <c r="I124" s="83"/>
      <c r="N124" s="66"/>
    </row>
    <row r="125" spans="1:14" x14ac:dyDescent="0.25">
      <c r="A125" s="66" t="s">
        <v>1100</v>
      </c>
      <c r="B125" s="83" t="s">
        <v>672</v>
      </c>
      <c r="C125" s="189" t="s">
        <v>94</v>
      </c>
      <c r="G125" s="66"/>
      <c r="H125"/>
      <c r="I125" s="83"/>
      <c r="N125" s="66"/>
    </row>
    <row r="126" spans="1:14" x14ac:dyDescent="0.25">
      <c r="A126" s="66" t="s">
        <v>1101</v>
      </c>
      <c r="B126" s="83" t="s">
        <v>672</v>
      </c>
      <c r="C126" s="189" t="s">
        <v>94</v>
      </c>
      <c r="G126" s="66"/>
      <c r="H126"/>
      <c r="I126" s="83"/>
      <c r="N126" s="66"/>
    </row>
    <row r="127" spans="1:14" x14ac:dyDescent="0.25">
      <c r="A127" s="66" t="s">
        <v>1102</v>
      </c>
      <c r="B127" s="83" t="s">
        <v>672</v>
      </c>
      <c r="C127" s="189"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9" t="s">
        <v>94</v>
      </c>
      <c r="D130"/>
      <c r="E130"/>
      <c r="F130"/>
      <c r="G130"/>
      <c r="H130"/>
      <c r="K130" s="108"/>
      <c r="L130" s="108"/>
      <c r="M130" s="108"/>
      <c r="N130" s="108"/>
    </row>
    <row r="131" spans="1:14" x14ac:dyDescent="0.25">
      <c r="A131" s="66" t="s">
        <v>1105</v>
      </c>
      <c r="B131" s="66" t="s">
        <v>707</v>
      </c>
      <c r="C131" s="189" t="s">
        <v>94</v>
      </c>
      <c r="D131"/>
      <c r="E131"/>
      <c r="F131"/>
      <c r="G131"/>
      <c r="H131"/>
      <c r="K131" s="108"/>
      <c r="L131" s="108"/>
      <c r="M131" s="108"/>
      <c r="N131" s="108"/>
    </row>
    <row r="132" spans="1:14" x14ac:dyDescent="0.25">
      <c r="A132" s="66" t="s">
        <v>1106</v>
      </c>
      <c r="B132" s="66" t="s">
        <v>158</v>
      </c>
      <c r="C132" s="189" t="s">
        <v>94</v>
      </c>
      <c r="D132"/>
      <c r="E132"/>
      <c r="F132"/>
      <c r="G132"/>
      <c r="H132"/>
      <c r="K132" s="108"/>
      <c r="L132" s="108"/>
      <c r="M132" s="108"/>
      <c r="N132" s="108"/>
    </row>
    <row r="133" spans="1:14" outlineLevel="1" x14ac:dyDescent="0.25">
      <c r="A133" s="66" t="s">
        <v>1107</v>
      </c>
      <c r="C133" s="189"/>
      <c r="D133"/>
      <c r="E133"/>
      <c r="F133"/>
      <c r="G133"/>
      <c r="H133"/>
      <c r="K133" s="108"/>
      <c r="L133" s="108"/>
      <c r="M133" s="108"/>
      <c r="N133" s="108"/>
    </row>
    <row r="134" spans="1:14" outlineLevel="1" x14ac:dyDescent="0.25">
      <c r="A134" s="66" t="s">
        <v>1108</v>
      </c>
      <c r="C134" s="189"/>
      <c r="D134"/>
      <c r="E134"/>
      <c r="F134"/>
      <c r="G134"/>
      <c r="H134"/>
      <c r="K134" s="108"/>
      <c r="L134" s="108"/>
      <c r="M134" s="108"/>
      <c r="N134" s="108"/>
    </row>
    <row r="135" spans="1:14" outlineLevel="1" x14ac:dyDescent="0.25">
      <c r="A135" s="66" t="s">
        <v>1109</v>
      </c>
      <c r="C135" s="189"/>
      <c r="D135"/>
      <c r="E135"/>
      <c r="F135"/>
      <c r="G135"/>
      <c r="H135"/>
      <c r="K135" s="108"/>
      <c r="L135" s="108"/>
      <c r="M135" s="108"/>
      <c r="N135" s="108"/>
    </row>
    <row r="136" spans="1:14" outlineLevel="1" x14ac:dyDescent="0.25">
      <c r="A136" s="66" t="s">
        <v>1110</v>
      </c>
      <c r="C136" s="189"/>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9" t="s">
        <v>94</v>
      </c>
      <c r="D138" s="118"/>
      <c r="E138" s="118"/>
      <c r="F138" s="103"/>
      <c r="G138" s="91"/>
      <c r="H138"/>
      <c r="K138" s="118"/>
      <c r="L138" s="118"/>
      <c r="M138" s="103"/>
      <c r="N138" s="91"/>
    </row>
    <row r="139" spans="1:14" x14ac:dyDescent="0.25">
      <c r="A139" s="66" t="s">
        <v>1112</v>
      </c>
      <c r="B139" s="66" t="s">
        <v>719</v>
      </c>
      <c r="C139" s="189" t="s">
        <v>94</v>
      </c>
      <c r="D139" s="118"/>
      <c r="E139" s="118"/>
      <c r="F139" s="103"/>
      <c r="G139" s="91"/>
      <c r="H139"/>
      <c r="K139" s="118"/>
      <c r="L139" s="118"/>
      <c r="M139" s="103"/>
      <c r="N139" s="91"/>
    </row>
    <row r="140" spans="1:14" x14ac:dyDescent="0.25">
      <c r="A140" s="66" t="s">
        <v>1113</v>
      </c>
      <c r="B140" s="66" t="s">
        <v>158</v>
      </c>
      <c r="C140" s="189" t="s">
        <v>94</v>
      </c>
      <c r="D140" s="118"/>
      <c r="E140" s="118"/>
      <c r="F140" s="103"/>
      <c r="G140" s="91"/>
      <c r="H140"/>
      <c r="K140" s="118"/>
      <c r="L140" s="118"/>
      <c r="M140" s="103"/>
      <c r="N140" s="91"/>
    </row>
    <row r="141" spans="1:14" outlineLevel="1" x14ac:dyDescent="0.25">
      <c r="A141" s="66" t="s">
        <v>1114</v>
      </c>
      <c r="C141" s="189"/>
      <c r="D141" s="118"/>
      <c r="E141" s="118"/>
      <c r="F141" s="103"/>
      <c r="G141" s="91"/>
      <c r="H141"/>
      <c r="K141" s="118"/>
      <c r="L141" s="118"/>
      <c r="M141" s="103"/>
      <c r="N141" s="91"/>
    </row>
    <row r="142" spans="1:14" outlineLevel="1" x14ac:dyDescent="0.25">
      <c r="A142" s="66" t="s">
        <v>1115</v>
      </c>
      <c r="C142" s="189"/>
      <c r="D142" s="118"/>
      <c r="E142" s="118"/>
      <c r="F142" s="103"/>
      <c r="G142" s="91"/>
      <c r="H142"/>
      <c r="K142" s="118"/>
      <c r="L142" s="118"/>
      <c r="M142" s="103"/>
      <c r="N142" s="91"/>
    </row>
    <row r="143" spans="1:14" outlineLevel="1" x14ac:dyDescent="0.25">
      <c r="A143" s="66" t="s">
        <v>1116</v>
      </c>
      <c r="C143" s="189"/>
      <c r="D143" s="118"/>
      <c r="E143" s="118"/>
      <c r="F143" s="103"/>
      <c r="G143" s="91"/>
      <c r="H143"/>
      <c r="K143" s="118"/>
      <c r="L143" s="118"/>
      <c r="M143" s="103"/>
      <c r="N143" s="91"/>
    </row>
    <row r="144" spans="1:14" outlineLevel="1" x14ac:dyDescent="0.25">
      <c r="A144" s="66" t="s">
        <v>1117</v>
      </c>
      <c r="C144" s="189"/>
      <c r="D144" s="118"/>
      <c r="E144" s="118"/>
      <c r="F144" s="103"/>
      <c r="G144" s="91"/>
      <c r="H144"/>
      <c r="K144" s="118"/>
      <c r="L144" s="118"/>
      <c r="M144" s="103"/>
      <c r="N144" s="91"/>
    </row>
    <row r="145" spans="1:14" outlineLevel="1" x14ac:dyDescent="0.25">
      <c r="A145" s="66" t="s">
        <v>1118</v>
      </c>
      <c r="C145" s="189"/>
      <c r="D145" s="118"/>
      <c r="E145" s="118"/>
      <c r="F145" s="103"/>
      <c r="G145" s="91"/>
      <c r="H145"/>
      <c r="K145" s="118"/>
      <c r="L145" s="118"/>
      <c r="M145" s="103"/>
      <c r="N145" s="91"/>
    </row>
    <row r="146" spans="1:14" outlineLevel="1" x14ac:dyDescent="0.25">
      <c r="A146" s="66" t="s">
        <v>1119</v>
      </c>
      <c r="C146" s="189"/>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5" t="s">
        <v>94</v>
      </c>
      <c r="D148" s="118"/>
      <c r="E148" s="118"/>
      <c r="F148" s="92" t="str">
        <f>IF($C$152=0,"",IF(C148="[for completion]","",C148/$C$152))</f>
        <v/>
      </c>
      <c r="G148" s="91"/>
      <c r="H148"/>
      <c r="I148" s="83"/>
      <c r="K148" s="118"/>
      <c r="L148" s="118"/>
      <c r="M148" s="92"/>
      <c r="N148" s="91"/>
    </row>
    <row r="149" spans="1:14" x14ac:dyDescent="0.25">
      <c r="A149" s="66" t="s">
        <v>1123</v>
      </c>
      <c r="B149" s="83" t="s">
        <v>1124</v>
      </c>
      <c r="C149" s="195" t="s">
        <v>94</v>
      </c>
      <c r="D149" s="118"/>
      <c r="E149" s="118"/>
      <c r="F149" s="92" t="str">
        <f>IF($C$152=0,"",IF(C149="[for completion]","",C149/$C$152))</f>
        <v/>
      </c>
      <c r="G149" s="91"/>
      <c r="H149"/>
      <c r="I149" s="83"/>
      <c r="K149" s="118"/>
      <c r="L149" s="118"/>
      <c r="M149" s="92"/>
      <c r="N149" s="91"/>
    </row>
    <row r="150" spans="1:14" x14ac:dyDescent="0.25">
      <c r="A150" s="66" t="s">
        <v>1125</v>
      </c>
      <c r="B150" s="83" t="s">
        <v>1126</v>
      </c>
      <c r="C150" s="195"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5"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7">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9"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9"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2" t="s">
        <v>1165</v>
      </c>
      <c r="B1" s="192"/>
      <c r="C1" s="64"/>
      <c r="D1" s="64"/>
      <c r="E1" s="64"/>
      <c r="F1" s="201" t="s">
        <v>1767</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6"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9" t="s">
        <v>94</v>
      </c>
    </row>
    <row r="19" spans="1:7" outlineLevel="1" x14ac:dyDescent="0.25">
      <c r="A19" s="66" t="s">
        <v>1180</v>
      </c>
      <c r="C19" s="189"/>
    </row>
    <row r="20" spans="1:7" outlineLevel="1" x14ac:dyDescent="0.25">
      <c r="A20" s="66" t="s">
        <v>1181</v>
      </c>
      <c r="C20" s="189"/>
    </row>
    <row r="21" spans="1:7" outlineLevel="1" x14ac:dyDescent="0.25">
      <c r="A21" s="66" t="s">
        <v>1182</v>
      </c>
      <c r="C21" s="189"/>
    </row>
    <row r="22" spans="1:7" outlineLevel="1" x14ac:dyDescent="0.25">
      <c r="A22" s="66" t="s">
        <v>1183</v>
      </c>
      <c r="C22" s="189"/>
    </row>
    <row r="23" spans="1:7" outlineLevel="1" x14ac:dyDescent="0.25">
      <c r="A23" s="66" t="s">
        <v>1184</v>
      </c>
      <c r="C23" s="189"/>
    </row>
    <row r="24" spans="1:7" outlineLevel="1" x14ac:dyDescent="0.25">
      <c r="A24" s="66" t="s">
        <v>1185</v>
      </c>
      <c r="C24" s="189"/>
    </row>
    <row r="25" spans="1:7" ht="15" customHeight="1" x14ac:dyDescent="0.25">
      <c r="A25" s="85"/>
      <c r="B25" s="86" t="s">
        <v>1186</v>
      </c>
      <c r="C25" s="85" t="s">
        <v>1178</v>
      </c>
      <c r="D25" s="85"/>
      <c r="E25" s="87"/>
      <c r="F25" s="88"/>
      <c r="G25" s="88"/>
    </row>
    <row r="26" spans="1:7" x14ac:dyDescent="0.25">
      <c r="A26" s="66" t="s">
        <v>1187</v>
      </c>
      <c r="B26" s="115" t="s">
        <v>590</v>
      </c>
      <c r="C26" s="189">
        <f>SUM(C27:C54)</f>
        <v>0</v>
      </c>
      <c r="D26" s="115"/>
      <c r="F26" s="115"/>
      <c r="G26" s="66"/>
    </row>
    <row r="27" spans="1:7" x14ac:dyDescent="0.25">
      <c r="A27" s="66" t="s">
        <v>1188</v>
      </c>
      <c r="B27" s="66" t="s">
        <v>592</v>
      </c>
      <c r="C27" s="189" t="s">
        <v>94</v>
      </c>
      <c r="D27" s="115"/>
      <c r="F27" s="115"/>
      <c r="G27" s="66"/>
    </row>
    <row r="28" spans="1:7" x14ac:dyDescent="0.25">
      <c r="A28" s="66" t="s">
        <v>1189</v>
      </c>
      <c r="B28" s="66" t="s">
        <v>594</v>
      </c>
      <c r="C28" s="189" t="s">
        <v>94</v>
      </c>
      <c r="D28" s="115"/>
      <c r="F28" s="115"/>
      <c r="G28" s="66"/>
    </row>
    <row r="29" spans="1:7" x14ac:dyDescent="0.25">
      <c r="A29" s="66" t="s">
        <v>1190</v>
      </c>
      <c r="B29" s="66" t="s">
        <v>596</v>
      </c>
      <c r="C29" s="189" t="s">
        <v>94</v>
      </c>
      <c r="D29" s="115"/>
      <c r="F29" s="115"/>
      <c r="G29" s="66"/>
    </row>
    <row r="30" spans="1:7" x14ac:dyDescent="0.25">
      <c r="A30" s="66" t="s">
        <v>1191</v>
      </c>
      <c r="B30" s="66" t="s">
        <v>598</v>
      </c>
      <c r="C30" s="189" t="s">
        <v>94</v>
      </c>
      <c r="D30" s="115"/>
      <c r="F30" s="115"/>
      <c r="G30" s="66"/>
    </row>
    <row r="31" spans="1:7" x14ac:dyDescent="0.25">
      <c r="A31" s="66" t="s">
        <v>1192</v>
      </c>
      <c r="B31" s="66" t="s">
        <v>600</v>
      </c>
      <c r="C31" s="189" t="s">
        <v>94</v>
      </c>
      <c r="D31" s="115"/>
      <c r="F31" s="115"/>
      <c r="G31" s="66"/>
    </row>
    <row r="32" spans="1:7" x14ac:dyDescent="0.25">
      <c r="A32" s="66" t="s">
        <v>1193</v>
      </c>
      <c r="B32" s="66" t="s">
        <v>602</v>
      </c>
      <c r="C32" s="189" t="s">
        <v>94</v>
      </c>
      <c r="D32" s="115"/>
      <c r="F32" s="115"/>
      <c r="G32" s="66"/>
    </row>
    <row r="33" spans="1:7" x14ac:dyDescent="0.25">
      <c r="A33" s="66" t="s">
        <v>1194</v>
      </c>
      <c r="B33" s="66" t="s">
        <v>604</v>
      </c>
      <c r="C33" s="189" t="s">
        <v>94</v>
      </c>
      <c r="D33" s="115"/>
      <c r="F33" s="115"/>
      <c r="G33" s="66"/>
    </row>
    <row r="34" spans="1:7" x14ac:dyDescent="0.25">
      <c r="A34" s="66" t="s">
        <v>1195</v>
      </c>
      <c r="B34" s="66" t="s">
        <v>606</v>
      </c>
      <c r="C34" s="189" t="s">
        <v>94</v>
      </c>
      <c r="D34" s="115"/>
      <c r="F34" s="115"/>
      <c r="G34" s="66"/>
    </row>
    <row r="35" spans="1:7" x14ac:dyDescent="0.25">
      <c r="A35" s="66" t="s">
        <v>1196</v>
      </c>
      <c r="B35" s="66" t="s">
        <v>608</v>
      </c>
      <c r="C35" s="189" t="s">
        <v>94</v>
      </c>
      <c r="D35" s="115"/>
      <c r="F35" s="115"/>
      <c r="G35" s="66"/>
    </row>
    <row r="36" spans="1:7" x14ac:dyDescent="0.25">
      <c r="A36" s="66" t="s">
        <v>1197</v>
      </c>
      <c r="B36" s="66" t="s">
        <v>610</v>
      </c>
      <c r="C36" s="189" t="s">
        <v>94</v>
      </c>
      <c r="D36" s="115"/>
      <c r="F36" s="115"/>
      <c r="G36" s="66"/>
    </row>
    <row r="37" spans="1:7" x14ac:dyDescent="0.25">
      <c r="A37" s="66" t="s">
        <v>1198</v>
      </c>
      <c r="B37" s="66" t="s">
        <v>612</v>
      </c>
      <c r="C37" s="189" t="s">
        <v>94</v>
      </c>
      <c r="D37" s="115"/>
      <c r="F37" s="115"/>
      <c r="G37" s="66"/>
    </row>
    <row r="38" spans="1:7" x14ac:dyDescent="0.25">
      <c r="A38" s="66" t="s">
        <v>1199</v>
      </c>
      <c r="B38" s="66" t="s">
        <v>614</v>
      </c>
      <c r="C38" s="189" t="s">
        <v>94</v>
      </c>
      <c r="D38" s="115"/>
      <c r="F38" s="115"/>
      <c r="G38" s="66"/>
    </row>
    <row r="39" spans="1:7" x14ac:dyDescent="0.25">
      <c r="A39" s="66" t="s">
        <v>1200</v>
      </c>
      <c r="B39" s="66" t="s">
        <v>616</v>
      </c>
      <c r="C39" s="189" t="s">
        <v>94</v>
      </c>
      <c r="D39" s="115"/>
      <c r="F39" s="115"/>
      <c r="G39" s="66"/>
    </row>
    <row r="40" spans="1:7" x14ac:dyDescent="0.25">
      <c r="A40" s="66" t="s">
        <v>1201</v>
      </c>
      <c r="B40" s="66" t="s">
        <v>618</v>
      </c>
      <c r="C40" s="189" t="s">
        <v>94</v>
      </c>
      <c r="D40" s="115"/>
      <c r="F40" s="115"/>
      <c r="G40" s="66"/>
    </row>
    <row r="41" spans="1:7" x14ac:dyDescent="0.25">
      <c r="A41" s="66" t="s">
        <v>1202</v>
      </c>
      <c r="B41" s="66" t="s">
        <v>620</v>
      </c>
      <c r="C41" s="189" t="s">
        <v>94</v>
      </c>
      <c r="D41" s="115"/>
      <c r="F41" s="115"/>
      <c r="G41" s="66"/>
    </row>
    <row r="42" spans="1:7" x14ac:dyDescent="0.25">
      <c r="A42" s="66" t="s">
        <v>1203</v>
      </c>
      <c r="B42" s="66" t="s">
        <v>3</v>
      </c>
      <c r="C42" s="189" t="s">
        <v>94</v>
      </c>
      <c r="D42" s="115"/>
      <c r="F42" s="115"/>
      <c r="G42" s="66"/>
    </row>
    <row r="43" spans="1:7" x14ac:dyDescent="0.25">
      <c r="A43" s="66" t="s">
        <v>1204</v>
      </c>
      <c r="B43" s="66" t="s">
        <v>623</v>
      </c>
      <c r="C43" s="189" t="s">
        <v>94</v>
      </c>
      <c r="D43" s="115"/>
      <c r="F43" s="115"/>
      <c r="G43" s="66"/>
    </row>
    <row r="44" spans="1:7" x14ac:dyDescent="0.25">
      <c r="A44" s="66" t="s">
        <v>1205</v>
      </c>
      <c r="B44" s="66" t="s">
        <v>625</v>
      </c>
      <c r="C44" s="189" t="s">
        <v>94</v>
      </c>
      <c r="D44" s="115"/>
      <c r="F44" s="115"/>
      <c r="G44" s="66"/>
    </row>
    <row r="45" spans="1:7" x14ac:dyDescent="0.25">
      <c r="A45" s="66" t="s">
        <v>1206</v>
      </c>
      <c r="B45" s="66" t="s">
        <v>627</v>
      </c>
      <c r="C45" s="189" t="s">
        <v>94</v>
      </c>
      <c r="D45" s="115"/>
      <c r="F45" s="115"/>
      <c r="G45" s="66"/>
    </row>
    <row r="46" spans="1:7" x14ac:dyDescent="0.25">
      <c r="A46" s="66" t="s">
        <v>1207</v>
      </c>
      <c r="B46" s="66" t="s">
        <v>629</v>
      </c>
      <c r="C46" s="189" t="s">
        <v>94</v>
      </c>
      <c r="D46" s="115"/>
      <c r="F46" s="115"/>
      <c r="G46" s="66"/>
    </row>
    <row r="47" spans="1:7" x14ac:dyDescent="0.25">
      <c r="A47" s="66" t="s">
        <v>1208</v>
      </c>
      <c r="B47" s="66" t="s">
        <v>631</v>
      </c>
      <c r="C47" s="189" t="s">
        <v>94</v>
      </c>
      <c r="D47" s="115"/>
      <c r="F47" s="115"/>
      <c r="G47" s="66"/>
    </row>
    <row r="48" spans="1:7" x14ac:dyDescent="0.25">
      <c r="A48" s="66" t="s">
        <v>1209</v>
      </c>
      <c r="B48" s="66" t="s">
        <v>633</v>
      </c>
      <c r="C48" s="189" t="s">
        <v>94</v>
      </c>
      <c r="D48" s="115"/>
      <c r="F48" s="115"/>
      <c r="G48" s="66"/>
    </row>
    <row r="49" spans="1:7" x14ac:dyDescent="0.25">
      <c r="A49" s="66" t="s">
        <v>1210</v>
      </c>
      <c r="B49" s="66" t="s">
        <v>635</v>
      </c>
      <c r="C49" s="189" t="s">
        <v>94</v>
      </c>
      <c r="D49" s="115"/>
      <c r="F49" s="115"/>
      <c r="G49" s="66"/>
    </row>
    <row r="50" spans="1:7" x14ac:dyDescent="0.25">
      <c r="A50" s="66" t="s">
        <v>1211</v>
      </c>
      <c r="B50" s="66" t="s">
        <v>637</v>
      </c>
      <c r="C50" s="189" t="s">
        <v>94</v>
      </c>
      <c r="D50" s="115"/>
      <c r="F50" s="115"/>
      <c r="G50" s="66"/>
    </row>
    <row r="51" spans="1:7" x14ac:dyDescent="0.25">
      <c r="A51" s="66" t="s">
        <v>1212</v>
      </c>
      <c r="B51" s="66" t="s">
        <v>639</v>
      </c>
      <c r="C51" s="189" t="s">
        <v>94</v>
      </c>
      <c r="D51" s="115"/>
      <c r="F51" s="115"/>
      <c r="G51" s="66"/>
    </row>
    <row r="52" spans="1:7" x14ac:dyDescent="0.25">
      <c r="A52" s="66" t="s">
        <v>1213</v>
      </c>
      <c r="B52" s="66" t="s">
        <v>641</v>
      </c>
      <c r="C52" s="189" t="s">
        <v>94</v>
      </c>
      <c r="D52" s="115"/>
      <c r="F52" s="115"/>
      <c r="G52" s="66"/>
    </row>
    <row r="53" spans="1:7" x14ac:dyDescent="0.25">
      <c r="A53" s="66" t="s">
        <v>1214</v>
      </c>
      <c r="B53" s="66" t="s">
        <v>6</v>
      </c>
      <c r="C53" s="189" t="s">
        <v>94</v>
      </c>
      <c r="D53" s="115"/>
      <c r="F53" s="115"/>
      <c r="G53" s="66"/>
    </row>
    <row r="54" spans="1:7" x14ac:dyDescent="0.25">
      <c r="A54" s="66" t="s">
        <v>1215</v>
      </c>
      <c r="B54" s="66" t="s">
        <v>644</v>
      </c>
      <c r="C54" s="189" t="s">
        <v>94</v>
      </c>
      <c r="D54" s="115"/>
      <c r="F54" s="115"/>
      <c r="G54" s="66"/>
    </row>
    <row r="55" spans="1:7" x14ac:dyDescent="0.25">
      <c r="A55" s="66" t="s">
        <v>1216</v>
      </c>
      <c r="B55" s="115" t="s">
        <v>331</v>
      </c>
      <c r="C55" s="191">
        <f>SUM(C56:C58)</f>
        <v>0</v>
      </c>
      <c r="D55" s="115"/>
      <c r="F55" s="115"/>
      <c r="G55" s="66"/>
    </row>
    <row r="56" spans="1:7" x14ac:dyDescent="0.25">
      <c r="A56" s="66" t="s">
        <v>1217</v>
      </c>
      <c r="B56" s="66" t="s">
        <v>647</v>
      </c>
      <c r="C56" s="189" t="s">
        <v>94</v>
      </c>
      <c r="D56" s="115"/>
      <c r="F56" s="115"/>
      <c r="G56" s="66"/>
    </row>
    <row r="57" spans="1:7" x14ac:dyDescent="0.25">
      <c r="A57" s="66" t="s">
        <v>1218</v>
      </c>
      <c r="B57" s="66" t="s">
        <v>649</v>
      </c>
      <c r="C57" s="189" t="s">
        <v>94</v>
      </c>
      <c r="D57" s="115"/>
      <c r="F57" s="115"/>
      <c r="G57" s="66"/>
    </row>
    <row r="58" spans="1:7" x14ac:dyDescent="0.25">
      <c r="A58" s="66" t="s">
        <v>1219</v>
      </c>
      <c r="B58" s="66" t="s">
        <v>2</v>
      </c>
      <c r="C58" s="189" t="s">
        <v>94</v>
      </c>
      <c r="D58" s="115"/>
      <c r="F58" s="115"/>
      <c r="G58" s="66"/>
    </row>
    <row r="59" spans="1:7" x14ac:dyDescent="0.25">
      <c r="A59" s="66" t="s">
        <v>1220</v>
      </c>
      <c r="B59" s="115" t="s">
        <v>158</v>
      </c>
      <c r="C59" s="191">
        <f>SUM(C60:C69)</f>
        <v>0</v>
      </c>
      <c r="D59" s="115"/>
      <c r="F59" s="115"/>
      <c r="G59" s="66"/>
    </row>
    <row r="60" spans="1:7" x14ac:dyDescent="0.25">
      <c r="A60" s="66" t="s">
        <v>1221</v>
      </c>
      <c r="B60" s="83" t="s">
        <v>333</v>
      </c>
      <c r="C60" s="189" t="s">
        <v>94</v>
      </c>
      <c r="D60" s="115"/>
      <c r="F60" s="115"/>
      <c r="G60" s="66"/>
    </row>
    <row r="61" spans="1:7" x14ac:dyDescent="0.25">
      <c r="A61" s="66" t="s">
        <v>1222</v>
      </c>
      <c r="B61" s="83" t="s">
        <v>335</v>
      </c>
      <c r="C61" s="189" t="s">
        <v>94</v>
      </c>
      <c r="D61" s="115"/>
      <c r="F61" s="115"/>
      <c r="G61" s="66"/>
    </row>
    <row r="62" spans="1:7" x14ac:dyDescent="0.25">
      <c r="A62" s="66" t="s">
        <v>1223</v>
      </c>
      <c r="B62" s="83" t="s">
        <v>337</v>
      </c>
      <c r="C62" s="189" t="s">
        <v>94</v>
      </c>
      <c r="D62" s="115"/>
      <c r="F62" s="115"/>
      <c r="G62" s="66"/>
    </row>
    <row r="63" spans="1:7" x14ac:dyDescent="0.25">
      <c r="A63" s="66" t="s">
        <v>1224</v>
      </c>
      <c r="B63" s="83" t="s">
        <v>12</v>
      </c>
      <c r="C63" s="189" t="s">
        <v>94</v>
      </c>
      <c r="D63" s="115"/>
      <c r="F63" s="115"/>
      <c r="G63" s="66"/>
    </row>
    <row r="64" spans="1:7" x14ac:dyDescent="0.25">
      <c r="A64" s="66" t="s">
        <v>1225</v>
      </c>
      <c r="B64" s="83" t="s">
        <v>340</v>
      </c>
      <c r="C64" s="189" t="s">
        <v>94</v>
      </c>
      <c r="D64" s="115"/>
      <c r="F64" s="115"/>
      <c r="G64" s="66"/>
    </row>
    <row r="65" spans="1:7" x14ac:dyDescent="0.25">
      <c r="A65" s="66" t="s">
        <v>1226</v>
      </c>
      <c r="B65" s="83" t="s">
        <v>342</v>
      </c>
      <c r="C65" s="189" t="s">
        <v>94</v>
      </c>
      <c r="D65" s="115"/>
      <c r="F65" s="115"/>
      <c r="G65" s="66"/>
    </row>
    <row r="66" spans="1:7" x14ac:dyDescent="0.25">
      <c r="A66" s="66" t="s">
        <v>1227</v>
      </c>
      <c r="B66" s="83" t="s">
        <v>344</v>
      </c>
      <c r="C66" s="189" t="s">
        <v>94</v>
      </c>
      <c r="D66" s="115"/>
      <c r="F66" s="115"/>
      <c r="G66" s="66"/>
    </row>
    <row r="67" spans="1:7" x14ac:dyDescent="0.25">
      <c r="A67" s="66" t="s">
        <v>1228</v>
      </c>
      <c r="B67" s="83" t="s">
        <v>346</v>
      </c>
      <c r="C67" s="189" t="s">
        <v>94</v>
      </c>
      <c r="D67" s="115"/>
      <c r="F67" s="115"/>
      <c r="G67" s="66"/>
    </row>
    <row r="68" spans="1:7" x14ac:dyDescent="0.25">
      <c r="A68" s="66" t="s">
        <v>1229</v>
      </c>
      <c r="B68" s="83" t="s">
        <v>348</v>
      </c>
      <c r="C68" s="189" t="s">
        <v>94</v>
      </c>
      <c r="D68" s="115"/>
      <c r="F68" s="115"/>
      <c r="G68" s="66"/>
    </row>
    <row r="69" spans="1:7" x14ac:dyDescent="0.25">
      <c r="A69" s="66" t="s">
        <v>1230</v>
      </c>
      <c r="B69" s="83" t="s">
        <v>158</v>
      </c>
      <c r="C69" s="189" t="s">
        <v>94</v>
      </c>
      <c r="D69" s="115"/>
      <c r="F69" s="115"/>
      <c r="G69" s="66"/>
    </row>
    <row r="70" spans="1:7" outlineLevel="1" x14ac:dyDescent="0.25">
      <c r="A70" s="66" t="s">
        <v>1231</v>
      </c>
      <c r="B70" s="95" t="s">
        <v>162</v>
      </c>
      <c r="C70" s="189"/>
      <c r="G70" s="66"/>
    </row>
    <row r="71" spans="1:7" outlineLevel="1" x14ac:dyDescent="0.25">
      <c r="A71" s="66" t="s">
        <v>1232</v>
      </c>
      <c r="B71" s="95" t="s">
        <v>162</v>
      </c>
      <c r="C71" s="189"/>
      <c r="G71" s="66"/>
    </row>
    <row r="72" spans="1:7" outlineLevel="1" x14ac:dyDescent="0.25">
      <c r="A72" s="66" t="s">
        <v>1233</v>
      </c>
      <c r="B72" s="95" t="s">
        <v>162</v>
      </c>
      <c r="C72" s="189"/>
      <c r="G72" s="66"/>
    </row>
    <row r="73" spans="1:7" outlineLevel="1" x14ac:dyDescent="0.25">
      <c r="A73" s="66" t="s">
        <v>1234</v>
      </c>
      <c r="B73" s="95" t="s">
        <v>162</v>
      </c>
      <c r="C73" s="189"/>
      <c r="G73" s="66"/>
    </row>
    <row r="74" spans="1:7" outlineLevel="1" x14ac:dyDescent="0.25">
      <c r="A74" s="66" t="s">
        <v>1235</v>
      </c>
      <c r="B74" s="95" t="s">
        <v>162</v>
      </c>
      <c r="C74" s="189"/>
      <c r="G74" s="66"/>
    </row>
    <row r="75" spans="1:7" outlineLevel="1" x14ac:dyDescent="0.25">
      <c r="A75" s="66" t="s">
        <v>1236</v>
      </c>
      <c r="B75" s="95" t="s">
        <v>162</v>
      </c>
      <c r="C75" s="189"/>
      <c r="G75" s="66"/>
    </row>
    <row r="76" spans="1:7" outlineLevel="1" x14ac:dyDescent="0.25">
      <c r="A76" s="66" t="s">
        <v>1237</v>
      </c>
      <c r="B76" s="95" t="s">
        <v>162</v>
      </c>
      <c r="C76" s="189"/>
      <c r="G76" s="66"/>
    </row>
    <row r="77" spans="1:7" outlineLevel="1" x14ac:dyDescent="0.25">
      <c r="A77" s="66" t="s">
        <v>1238</v>
      </c>
      <c r="B77" s="95" t="s">
        <v>162</v>
      </c>
      <c r="C77" s="189"/>
      <c r="G77" s="66"/>
    </row>
    <row r="78" spans="1:7" outlineLevel="1" x14ac:dyDescent="0.25">
      <c r="A78" s="66" t="s">
        <v>1239</v>
      </c>
      <c r="B78" s="95" t="s">
        <v>162</v>
      </c>
      <c r="C78" s="189"/>
      <c r="G78" s="66"/>
    </row>
    <row r="79" spans="1:7" outlineLevel="1" x14ac:dyDescent="0.25">
      <c r="A79" s="66" t="s">
        <v>1240</v>
      </c>
      <c r="B79" s="95" t="s">
        <v>162</v>
      </c>
      <c r="C79" s="189"/>
      <c r="G79" s="66"/>
    </row>
    <row r="80" spans="1:7" ht="15" customHeight="1" x14ac:dyDescent="0.25">
      <c r="A80" s="85"/>
      <c r="B80" s="86" t="s">
        <v>1241</v>
      </c>
      <c r="C80" s="85" t="s">
        <v>1178</v>
      </c>
      <c r="D80" s="85"/>
      <c r="E80" s="87"/>
      <c r="F80" s="88"/>
      <c r="G80" s="88"/>
    </row>
    <row r="81" spans="1:7" x14ac:dyDescent="0.25">
      <c r="A81" s="66" t="s">
        <v>1242</v>
      </c>
      <c r="B81" s="66" t="s">
        <v>705</v>
      </c>
      <c r="C81" s="189" t="s">
        <v>94</v>
      </c>
      <c r="E81" s="64"/>
    </row>
    <row r="82" spans="1:7" x14ac:dyDescent="0.25">
      <c r="A82" s="66" t="s">
        <v>1243</v>
      </c>
      <c r="B82" s="66" t="s">
        <v>707</v>
      </c>
      <c r="C82" s="189" t="s">
        <v>94</v>
      </c>
      <c r="E82" s="64"/>
    </row>
    <row r="83" spans="1:7" x14ac:dyDescent="0.25">
      <c r="A83" s="66" t="s">
        <v>1244</v>
      </c>
      <c r="B83" s="66" t="s">
        <v>158</v>
      </c>
      <c r="C83" s="189" t="s">
        <v>94</v>
      </c>
      <c r="E83" s="64"/>
    </row>
    <row r="84" spans="1:7" outlineLevel="1" x14ac:dyDescent="0.25">
      <c r="A84" s="66" t="s">
        <v>1245</v>
      </c>
      <c r="C84" s="189"/>
      <c r="E84" s="64"/>
    </row>
    <row r="85" spans="1:7" outlineLevel="1" x14ac:dyDescent="0.25">
      <c r="A85" s="66" t="s">
        <v>1246</v>
      </c>
      <c r="C85" s="189"/>
      <c r="E85" s="64"/>
    </row>
    <row r="86" spans="1:7" outlineLevel="1" x14ac:dyDescent="0.25">
      <c r="A86" s="66" t="s">
        <v>1247</v>
      </c>
      <c r="C86" s="189"/>
      <c r="E86" s="64"/>
    </row>
    <row r="87" spans="1:7" outlineLevel="1" x14ac:dyDescent="0.25">
      <c r="A87" s="66" t="s">
        <v>1248</v>
      </c>
      <c r="C87" s="189"/>
      <c r="E87" s="64"/>
    </row>
    <row r="88" spans="1:7" outlineLevel="1" x14ac:dyDescent="0.25">
      <c r="A88" s="66" t="s">
        <v>1249</v>
      </c>
      <c r="C88" s="189"/>
      <c r="E88" s="64"/>
    </row>
    <row r="89" spans="1:7" outlineLevel="1" x14ac:dyDescent="0.25">
      <c r="A89" s="66" t="s">
        <v>1250</v>
      </c>
      <c r="C89" s="189"/>
      <c r="E89" s="64"/>
    </row>
    <row r="90" spans="1:7" ht="15" customHeight="1" x14ac:dyDescent="0.25">
      <c r="A90" s="85"/>
      <c r="B90" s="86" t="s">
        <v>1251</v>
      </c>
      <c r="C90" s="85" t="s">
        <v>1178</v>
      </c>
      <c r="D90" s="85"/>
      <c r="E90" s="87"/>
      <c r="F90" s="88"/>
      <c r="G90" s="88"/>
    </row>
    <row r="91" spans="1:7" x14ac:dyDescent="0.25">
      <c r="A91" s="66" t="s">
        <v>1252</v>
      </c>
      <c r="B91" s="66" t="s">
        <v>717</v>
      </c>
      <c r="C91" s="189" t="s">
        <v>94</v>
      </c>
      <c r="E91" s="64"/>
    </row>
    <row r="92" spans="1:7" x14ac:dyDescent="0.25">
      <c r="A92" s="66" t="s">
        <v>1253</v>
      </c>
      <c r="B92" s="66" t="s">
        <v>719</v>
      </c>
      <c r="C92" s="189" t="s">
        <v>94</v>
      </c>
      <c r="E92" s="64"/>
    </row>
    <row r="93" spans="1:7" x14ac:dyDescent="0.25">
      <c r="A93" s="66" t="s">
        <v>1254</v>
      </c>
      <c r="B93" s="66" t="s">
        <v>158</v>
      </c>
      <c r="C93" s="189" t="s">
        <v>94</v>
      </c>
      <c r="E93" s="64"/>
    </row>
    <row r="94" spans="1:7" outlineLevel="1" x14ac:dyDescent="0.25">
      <c r="A94" s="66" t="s">
        <v>1255</v>
      </c>
      <c r="C94" s="189"/>
      <c r="E94" s="64"/>
    </row>
    <row r="95" spans="1:7" outlineLevel="1" x14ac:dyDescent="0.25">
      <c r="A95" s="66" t="s">
        <v>1256</v>
      </c>
      <c r="C95" s="189"/>
      <c r="E95" s="64"/>
    </row>
    <row r="96" spans="1:7" outlineLevel="1" x14ac:dyDescent="0.25">
      <c r="A96" s="66" t="s">
        <v>1257</v>
      </c>
      <c r="C96" s="189"/>
      <c r="E96" s="64"/>
    </row>
    <row r="97" spans="1:7" outlineLevel="1" x14ac:dyDescent="0.25">
      <c r="A97" s="66" t="s">
        <v>1258</v>
      </c>
      <c r="C97" s="189"/>
      <c r="E97" s="64"/>
    </row>
    <row r="98" spans="1:7" outlineLevel="1" x14ac:dyDescent="0.25">
      <c r="A98" s="66" t="s">
        <v>1259</v>
      </c>
      <c r="C98" s="189"/>
      <c r="E98" s="64"/>
    </row>
    <row r="99" spans="1:7" outlineLevel="1" x14ac:dyDescent="0.25">
      <c r="A99" s="66" t="s">
        <v>1260</v>
      </c>
      <c r="C99" s="189"/>
      <c r="E99" s="64"/>
    </row>
    <row r="100" spans="1:7" ht="15" customHeight="1" x14ac:dyDescent="0.25">
      <c r="A100" s="85"/>
      <c r="B100" s="86" t="s">
        <v>1261</v>
      </c>
      <c r="C100" s="85" t="s">
        <v>1178</v>
      </c>
      <c r="D100" s="85"/>
      <c r="E100" s="87"/>
      <c r="F100" s="88"/>
      <c r="G100" s="88"/>
    </row>
    <row r="101" spans="1:7" x14ac:dyDescent="0.25">
      <c r="A101" s="66" t="s">
        <v>1262</v>
      </c>
      <c r="B101" s="62" t="s">
        <v>729</v>
      </c>
      <c r="C101" s="189" t="s">
        <v>94</v>
      </c>
      <c r="E101" s="64"/>
    </row>
    <row r="102" spans="1:7" x14ac:dyDescent="0.25">
      <c r="A102" s="66" t="s">
        <v>1263</v>
      </c>
      <c r="B102" s="62" t="s">
        <v>731</v>
      </c>
      <c r="C102" s="189" t="s">
        <v>94</v>
      </c>
      <c r="E102" s="64"/>
    </row>
    <row r="103" spans="1:7" x14ac:dyDescent="0.25">
      <c r="A103" s="66" t="s">
        <v>1264</v>
      </c>
      <c r="B103" s="62" t="s">
        <v>733</v>
      </c>
      <c r="C103" s="189" t="s">
        <v>94</v>
      </c>
    </row>
    <row r="104" spans="1:7" x14ac:dyDescent="0.25">
      <c r="A104" s="66" t="s">
        <v>1265</v>
      </c>
      <c r="B104" s="62" t="s">
        <v>735</v>
      </c>
      <c r="C104" s="189" t="s">
        <v>94</v>
      </c>
    </row>
    <row r="105" spans="1:7" x14ac:dyDescent="0.25">
      <c r="A105" s="66" t="s">
        <v>1266</v>
      </c>
      <c r="B105" s="62" t="s">
        <v>737</v>
      </c>
      <c r="C105" s="189" t="s">
        <v>94</v>
      </c>
    </row>
    <row r="106" spans="1:7" outlineLevel="1" x14ac:dyDescent="0.25">
      <c r="A106" s="66" t="s">
        <v>1267</v>
      </c>
      <c r="B106" s="62"/>
      <c r="C106" s="189"/>
    </row>
    <row r="107" spans="1:7" outlineLevel="1" x14ac:dyDescent="0.25">
      <c r="A107" s="66" t="s">
        <v>1268</v>
      </c>
      <c r="B107" s="62"/>
      <c r="C107" s="189"/>
    </row>
    <row r="108" spans="1:7" outlineLevel="1" x14ac:dyDescent="0.25">
      <c r="A108" s="66" t="s">
        <v>1269</v>
      </c>
      <c r="B108" s="62"/>
      <c r="C108" s="189"/>
    </row>
    <row r="109" spans="1:7" outlineLevel="1" x14ac:dyDescent="0.25">
      <c r="A109" s="66" t="s">
        <v>1270</v>
      </c>
      <c r="B109" s="62"/>
      <c r="C109" s="189"/>
    </row>
    <row r="110" spans="1:7" ht="15" customHeight="1" x14ac:dyDescent="0.25">
      <c r="A110" s="85"/>
      <c r="B110" s="86" t="s">
        <v>1271</v>
      </c>
      <c r="C110" s="85" t="s">
        <v>1178</v>
      </c>
      <c r="D110" s="85"/>
      <c r="E110" s="87"/>
      <c r="F110" s="88"/>
      <c r="G110" s="88"/>
    </row>
    <row r="111" spans="1:7" x14ac:dyDescent="0.25">
      <c r="A111" s="66" t="s">
        <v>1272</v>
      </c>
      <c r="B111" s="66" t="s">
        <v>744</v>
      </c>
      <c r="C111" s="189" t="s">
        <v>94</v>
      </c>
      <c r="E111" s="64"/>
    </row>
    <row r="112" spans="1:7" outlineLevel="1" x14ac:dyDescent="0.25">
      <c r="A112" s="66" t="s">
        <v>1273</v>
      </c>
      <c r="C112" s="189"/>
      <c r="E112" s="64"/>
    </row>
    <row r="113" spans="1:7" outlineLevel="1" x14ac:dyDescent="0.25">
      <c r="A113" s="66" t="s">
        <v>1274</v>
      </c>
      <c r="C113" s="189"/>
      <c r="E113" s="64"/>
    </row>
    <row r="114" spans="1:7" outlineLevel="1" x14ac:dyDescent="0.25">
      <c r="A114" s="66" t="s">
        <v>1275</v>
      </c>
      <c r="C114" s="189"/>
      <c r="E114" s="64"/>
    </row>
    <row r="115" spans="1:7" outlineLevel="1" x14ac:dyDescent="0.25">
      <c r="A115" s="66" t="s">
        <v>1276</v>
      </c>
      <c r="C115" s="189"/>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5"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5" t="s">
        <v>94</v>
      </c>
      <c r="D120" s="195"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5" t="s">
        <v>94</v>
      </c>
      <c r="D121" s="195" t="s">
        <v>94</v>
      </c>
      <c r="E121" s="80"/>
      <c r="F121" s="92" t="str">
        <f t="shared" si="0"/>
        <v/>
      </c>
      <c r="G121" s="92" t="str">
        <f t="shared" si="1"/>
        <v/>
      </c>
    </row>
    <row r="122" spans="1:7" x14ac:dyDescent="0.25">
      <c r="A122" s="66" t="s">
        <v>1281</v>
      </c>
      <c r="B122" s="83" t="s">
        <v>672</v>
      </c>
      <c r="C122" s="195" t="s">
        <v>94</v>
      </c>
      <c r="D122" s="195" t="s">
        <v>94</v>
      </c>
      <c r="E122" s="80"/>
      <c r="F122" s="92" t="str">
        <f t="shared" si="0"/>
        <v/>
      </c>
      <c r="G122" s="92" t="str">
        <f t="shared" si="1"/>
        <v/>
      </c>
    </row>
    <row r="123" spans="1:7" x14ac:dyDescent="0.25">
      <c r="A123" s="66" t="s">
        <v>1282</v>
      </c>
      <c r="B123" s="83" t="s">
        <v>672</v>
      </c>
      <c r="C123" s="195" t="s">
        <v>94</v>
      </c>
      <c r="D123" s="195" t="s">
        <v>94</v>
      </c>
      <c r="E123" s="80"/>
      <c r="F123" s="92" t="str">
        <f t="shared" si="0"/>
        <v/>
      </c>
      <c r="G123" s="92" t="str">
        <f t="shared" si="1"/>
        <v/>
      </c>
    </row>
    <row r="124" spans="1:7" x14ac:dyDescent="0.25">
      <c r="A124" s="66" t="s">
        <v>1283</v>
      </c>
      <c r="B124" s="83" t="s">
        <v>672</v>
      </c>
      <c r="C124" s="195" t="s">
        <v>94</v>
      </c>
      <c r="D124" s="195" t="s">
        <v>94</v>
      </c>
      <c r="E124" s="80"/>
      <c r="F124" s="92" t="str">
        <f t="shared" si="0"/>
        <v/>
      </c>
      <c r="G124" s="92" t="str">
        <f t="shared" si="1"/>
        <v/>
      </c>
    </row>
    <row r="125" spans="1:7" x14ac:dyDescent="0.25">
      <c r="A125" s="66" t="s">
        <v>1284</v>
      </c>
      <c r="B125" s="83" t="s">
        <v>672</v>
      </c>
      <c r="C125" s="195" t="s">
        <v>94</v>
      </c>
      <c r="D125" s="195" t="s">
        <v>94</v>
      </c>
      <c r="E125" s="80"/>
      <c r="F125" s="92" t="str">
        <f t="shared" si="0"/>
        <v/>
      </c>
      <c r="G125" s="92" t="str">
        <f t="shared" si="1"/>
        <v/>
      </c>
    </row>
    <row r="126" spans="1:7" x14ac:dyDescent="0.25">
      <c r="A126" s="66" t="s">
        <v>1285</v>
      </c>
      <c r="B126" s="83" t="s">
        <v>672</v>
      </c>
      <c r="C126" s="195" t="s">
        <v>94</v>
      </c>
      <c r="D126" s="195" t="s">
        <v>94</v>
      </c>
      <c r="E126" s="80"/>
      <c r="F126" s="92" t="str">
        <f t="shared" si="0"/>
        <v/>
      </c>
      <c r="G126" s="92" t="str">
        <f t="shared" si="1"/>
        <v/>
      </c>
    </row>
    <row r="127" spans="1:7" x14ac:dyDescent="0.25">
      <c r="A127" s="66" t="s">
        <v>1286</v>
      </c>
      <c r="B127" s="83" t="s">
        <v>672</v>
      </c>
      <c r="C127" s="195" t="s">
        <v>94</v>
      </c>
      <c r="D127" s="195" t="s">
        <v>94</v>
      </c>
      <c r="E127" s="80"/>
      <c r="F127" s="92" t="str">
        <f t="shared" si="0"/>
        <v/>
      </c>
      <c r="G127" s="92" t="str">
        <f t="shared" si="1"/>
        <v/>
      </c>
    </row>
    <row r="128" spans="1:7" x14ac:dyDescent="0.25">
      <c r="A128" s="66" t="s">
        <v>1287</v>
      </c>
      <c r="B128" s="83" t="s">
        <v>672</v>
      </c>
      <c r="C128" s="195" t="s">
        <v>94</v>
      </c>
      <c r="D128" s="195" t="s">
        <v>94</v>
      </c>
      <c r="E128" s="80"/>
      <c r="F128" s="92" t="str">
        <f t="shared" si="0"/>
        <v/>
      </c>
      <c r="G128" s="92" t="str">
        <f t="shared" si="1"/>
        <v/>
      </c>
    </row>
    <row r="129" spans="1:7" x14ac:dyDescent="0.25">
      <c r="A129" s="66" t="s">
        <v>1288</v>
      </c>
      <c r="B129" s="83" t="s">
        <v>672</v>
      </c>
      <c r="C129" s="195" t="s">
        <v>94</v>
      </c>
      <c r="D129" s="195" t="s">
        <v>94</v>
      </c>
      <c r="E129" s="83"/>
      <c r="F129" s="92" t="str">
        <f t="shared" si="0"/>
        <v/>
      </c>
      <c r="G129" s="92" t="str">
        <f t="shared" si="1"/>
        <v/>
      </c>
    </row>
    <row r="130" spans="1:7" x14ac:dyDescent="0.25">
      <c r="A130" s="66" t="s">
        <v>1289</v>
      </c>
      <c r="B130" s="83" t="s">
        <v>672</v>
      </c>
      <c r="C130" s="195" t="s">
        <v>94</v>
      </c>
      <c r="D130" s="195" t="s">
        <v>94</v>
      </c>
      <c r="E130" s="83"/>
      <c r="F130" s="92" t="str">
        <f t="shared" si="0"/>
        <v/>
      </c>
      <c r="G130" s="92" t="str">
        <f t="shared" si="1"/>
        <v/>
      </c>
    </row>
    <row r="131" spans="1:7" x14ac:dyDescent="0.25">
      <c r="A131" s="66" t="s">
        <v>1290</v>
      </c>
      <c r="B131" s="83" t="s">
        <v>672</v>
      </c>
      <c r="C131" s="195" t="s">
        <v>94</v>
      </c>
      <c r="D131" s="195" t="s">
        <v>94</v>
      </c>
      <c r="E131" s="83"/>
      <c r="F131" s="92" t="str">
        <f t="shared" si="0"/>
        <v/>
      </c>
      <c r="G131" s="92" t="str">
        <f t="shared" si="1"/>
        <v/>
      </c>
    </row>
    <row r="132" spans="1:7" x14ac:dyDescent="0.25">
      <c r="A132" s="66" t="s">
        <v>1291</v>
      </c>
      <c r="B132" s="83" t="s">
        <v>672</v>
      </c>
      <c r="C132" s="195" t="s">
        <v>94</v>
      </c>
      <c r="D132" s="195" t="s">
        <v>94</v>
      </c>
      <c r="E132" s="83"/>
      <c r="F132" s="92" t="str">
        <f t="shared" si="0"/>
        <v/>
      </c>
      <c r="G132" s="92" t="str">
        <f t="shared" si="1"/>
        <v/>
      </c>
    </row>
    <row r="133" spans="1:7" x14ac:dyDescent="0.25">
      <c r="A133" s="66" t="s">
        <v>1292</v>
      </c>
      <c r="B133" s="83" t="s">
        <v>672</v>
      </c>
      <c r="C133" s="195" t="s">
        <v>94</v>
      </c>
      <c r="D133" s="195" t="s">
        <v>94</v>
      </c>
      <c r="E133" s="83"/>
      <c r="F133" s="92" t="str">
        <f t="shared" si="0"/>
        <v/>
      </c>
      <c r="G133" s="92" t="str">
        <f t="shared" si="1"/>
        <v/>
      </c>
    </row>
    <row r="134" spans="1:7" x14ac:dyDescent="0.25">
      <c r="A134" s="66" t="s">
        <v>1293</v>
      </c>
      <c r="B134" s="83" t="s">
        <v>672</v>
      </c>
      <c r="C134" s="195" t="s">
        <v>94</v>
      </c>
      <c r="D134" s="195" t="s">
        <v>94</v>
      </c>
      <c r="E134" s="83"/>
      <c r="F134" s="92" t="str">
        <f t="shared" si="0"/>
        <v/>
      </c>
      <c r="G134" s="92" t="str">
        <f t="shared" si="1"/>
        <v/>
      </c>
    </row>
    <row r="135" spans="1:7" x14ac:dyDescent="0.25">
      <c r="A135" s="66" t="s">
        <v>1294</v>
      </c>
      <c r="B135" s="83" t="s">
        <v>672</v>
      </c>
      <c r="C135" s="195" t="s">
        <v>94</v>
      </c>
      <c r="D135" s="195" t="s">
        <v>94</v>
      </c>
      <c r="F135" s="92" t="str">
        <f t="shared" si="0"/>
        <v/>
      </c>
      <c r="G135" s="92" t="str">
        <f t="shared" si="1"/>
        <v/>
      </c>
    </row>
    <row r="136" spans="1:7" x14ac:dyDescent="0.25">
      <c r="A136" s="66" t="s">
        <v>1295</v>
      </c>
      <c r="B136" s="83" t="s">
        <v>672</v>
      </c>
      <c r="C136" s="195" t="s">
        <v>94</v>
      </c>
      <c r="D136" s="195" t="s">
        <v>94</v>
      </c>
      <c r="E136" s="103"/>
      <c r="F136" s="92" t="str">
        <f t="shared" si="0"/>
        <v/>
      </c>
      <c r="G136" s="92" t="str">
        <f t="shared" si="1"/>
        <v/>
      </c>
    </row>
    <row r="137" spans="1:7" x14ac:dyDescent="0.25">
      <c r="A137" s="66" t="s">
        <v>1296</v>
      </c>
      <c r="B137" s="83" t="s">
        <v>672</v>
      </c>
      <c r="C137" s="195" t="s">
        <v>94</v>
      </c>
      <c r="D137" s="195" t="s">
        <v>94</v>
      </c>
      <c r="E137" s="103"/>
      <c r="F137" s="92" t="str">
        <f t="shared" si="0"/>
        <v/>
      </c>
      <c r="G137" s="92" t="str">
        <f t="shared" si="1"/>
        <v/>
      </c>
    </row>
    <row r="138" spans="1:7" x14ac:dyDescent="0.25">
      <c r="A138" s="66" t="s">
        <v>1297</v>
      </c>
      <c r="B138" s="83" t="s">
        <v>672</v>
      </c>
      <c r="C138" s="195" t="s">
        <v>94</v>
      </c>
      <c r="D138" s="195" t="s">
        <v>94</v>
      </c>
      <c r="E138" s="103"/>
      <c r="F138" s="92" t="str">
        <f t="shared" si="0"/>
        <v/>
      </c>
      <c r="G138" s="92" t="str">
        <f t="shared" si="1"/>
        <v/>
      </c>
    </row>
    <row r="139" spans="1:7" x14ac:dyDescent="0.25">
      <c r="A139" s="66" t="s">
        <v>1298</v>
      </c>
      <c r="B139" s="83" t="s">
        <v>672</v>
      </c>
      <c r="C139" s="195" t="s">
        <v>94</v>
      </c>
      <c r="D139" s="195" t="s">
        <v>94</v>
      </c>
      <c r="E139" s="103"/>
      <c r="F139" s="92" t="str">
        <f t="shared" si="0"/>
        <v/>
      </c>
      <c r="G139" s="92" t="str">
        <f t="shared" si="1"/>
        <v/>
      </c>
    </row>
    <row r="140" spans="1:7" x14ac:dyDescent="0.25">
      <c r="A140" s="66" t="s">
        <v>1299</v>
      </c>
      <c r="B140" s="83" t="s">
        <v>672</v>
      </c>
      <c r="C140" s="195" t="s">
        <v>94</v>
      </c>
      <c r="D140" s="195" t="s">
        <v>94</v>
      </c>
      <c r="E140" s="103"/>
      <c r="F140" s="92" t="str">
        <f t="shared" si="0"/>
        <v/>
      </c>
      <c r="G140" s="92" t="str">
        <f t="shared" si="1"/>
        <v/>
      </c>
    </row>
    <row r="141" spans="1:7" x14ac:dyDescent="0.25">
      <c r="A141" s="66" t="s">
        <v>1300</v>
      </c>
      <c r="B141" s="83" t="s">
        <v>672</v>
      </c>
      <c r="C141" s="195" t="s">
        <v>94</v>
      </c>
      <c r="D141" s="195" t="s">
        <v>94</v>
      </c>
      <c r="E141" s="103"/>
      <c r="F141" s="92" t="str">
        <f t="shared" si="0"/>
        <v/>
      </c>
      <c r="G141" s="92" t="str">
        <f t="shared" si="1"/>
        <v/>
      </c>
    </row>
    <row r="142" spans="1:7" x14ac:dyDescent="0.25">
      <c r="A142" s="66" t="s">
        <v>1301</v>
      </c>
      <c r="B142" s="83" t="s">
        <v>672</v>
      </c>
      <c r="C142" s="195" t="s">
        <v>94</v>
      </c>
      <c r="D142" s="195" t="s">
        <v>94</v>
      </c>
      <c r="E142" s="103"/>
      <c r="F142" s="92" t="str">
        <f t="shared" si="0"/>
        <v/>
      </c>
      <c r="G142" s="92" t="str">
        <f t="shared" si="1"/>
        <v/>
      </c>
    </row>
    <row r="143" spans="1:7" x14ac:dyDescent="0.25">
      <c r="A143" s="66" t="s">
        <v>1302</v>
      </c>
      <c r="B143" s="83" t="s">
        <v>672</v>
      </c>
      <c r="C143" s="195" t="s">
        <v>94</v>
      </c>
      <c r="D143" s="195"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9" t="s">
        <v>94</v>
      </c>
      <c r="G146" s="66"/>
    </row>
    <row r="147" spans="1:7" x14ac:dyDescent="0.25">
      <c r="G147" s="66"/>
    </row>
    <row r="148" spans="1:7" x14ac:dyDescent="0.25">
      <c r="B148" s="83" t="s">
        <v>784</v>
      </c>
      <c r="G148" s="66"/>
    </row>
    <row r="149" spans="1:7" x14ac:dyDescent="0.25">
      <c r="A149" s="66" t="s">
        <v>1306</v>
      </c>
      <c r="B149" s="66" t="s">
        <v>786</v>
      </c>
      <c r="C149" s="195" t="s">
        <v>94</v>
      </c>
      <c r="D149" s="195" t="s">
        <v>94</v>
      </c>
      <c r="F149" s="92" t="str">
        <f t="shared" ref="F149:F163" si="2">IF($C$157=0,"",IF(C149="[for completion]","",C149/$C$157))</f>
        <v/>
      </c>
      <c r="G149" s="92" t="str">
        <f t="shared" ref="G149:G163" si="3">IF($D$157=0,"",IF(D149="[for completion]","",D149/$D$157))</f>
        <v/>
      </c>
    </row>
    <row r="150" spans="1:7" x14ac:dyDescent="0.25">
      <c r="A150" s="66" t="s">
        <v>1307</v>
      </c>
      <c r="B150" s="66" t="s">
        <v>788</v>
      </c>
      <c r="C150" s="195" t="s">
        <v>94</v>
      </c>
      <c r="D150" s="195" t="s">
        <v>94</v>
      </c>
      <c r="F150" s="92" t="str">
        <f t="shared" si="2"/>
        <v/>
      </c>
      <c r="G150" s="92" t="str">
        <f t="shared" si="3"/>
        <v/>
      </c>
    </row>
    <row r="151" spans="1:7" x14ac:dyDescent="0.25">
      <c r="A151" s="66" t="s">
        <v>1308</v>
      </c>
      <c r="B151" s="66" t="s">
        <v>790</v>
      </c>
      <c r="C151" s="195" t="s">
        <v>94</v>
      </c>
      <c r="D151" s="195" t="s">
        <v>94</v>
      </c>
      <c r="F151" s="92" t="str">
        <f t="shared" si="2"/>
        <v/>
      </c>
      <c r="G151" s="92" t="str">
        <f t="shared" si="3"/>
        <v/>
      </c>
    </row>
    <row r="152" spans="1:7" x14ac:dyDescent="0.25">
      <c r="A152" s="66" t="s">
        <v>1309</v>
      </c>
      <c r="B152" s="66" t="s">
        <v>792</v>
      </c>
      <c r="C152" s="195" t="s">
        <v>94</v>
      </c>
      <c r="D152" s="195" t="s">
        <v>94</v>
      </c>
      <c r="F152" s="92" t="str">
        <f t="shared" si="2"/>
        <v/>
      </c>
      <c r="G152" s="92" t="str">
        <f t="shared" si="3"/>
        <v/>
      </c>
    </row>
    <row r="153" spans="1:7" x14ac:dyDescent="0.25">
      <c r="A153" s="66" t="s">
        <v>1310</v>
      </c>
      <c r="B153" s="66" t="s">
        <v>794</v>
      </c>
      <c r="C153" s="195" t="s">
        <v>94</v>
      </c>
      <c r="D153" s="195" t="s">
        <v>94</v>
      </c>
      <c r="F153" s="92" t="str">
        <f t="shared" si="2"/>
        <v/>
      </c>
      <c r="G153" s="92" t="str">
        <f t="shared" si="3"/>
        <v/>
      </c>
    </row>
    <row r="154" spans="1:7" x14ac:dyDescent="0.25">
      <c r="A154" s="66" t="s">
        <v>1311</v>
      </c>
      <c r="B154" s="66" t="s">
        <v>796</v>
      </c>
      <c r="C154" s="195" t="s">
        <v>94</v>
      </c>
      <c r="D154" s="195" t="s">
        <v>94</v>
      </c>
      <c r="F154" s="92" t="str">
        <f t="shared" si="2"/>
        <v/>
      </c>
      <c r="G154" s="92" t="str">
        <f t="shared" si="3"/>
        <v/>
      </c>
    </row>
    <row r="155" spans="1:7" x14ac:dyDescent="0.25">
      <c r="A155" s="66" t="s">
        <v>1312</v>
      </c>
      <c r="B155" s="66" t="s">
        <v>798</v>
      </c>
      <c r="C155" s="195" t="s">
        <v>94</v>
      </c>
      <c r="D155" s="195" t="s">
        <v>94</v>
      </c>
      <c r="F155" s="92" t="str">
        <f t="shared" si="2"/>
        <v/>
      </c>
      <c r="G155" s="92" t="str">
        <f t="shared" si="3"/>
        <v/>
      </c>
    </row>
    <row r="156" spans="1:7" x14ac:dyDescent="0.25">
      <c r="A156" s="66" t="s">
        <v>1313</v>
      </c>
      <c r="B156" s="66" t="s">
        <v>800</v>
      </c>
      <c r="C156" s="195" t="s">
        <v>94</v>
      </c>
      <c r="D156" s="195" t="s">
        <v>94</v>
      </c>
      <c r="F156" s="92" t="str">
        <f t="shared" si="2"/>
        <v/>
      </c>
      <c r="G156" s="92" t="str">
        <f t="shared" si="3"/>
        <v/>
      </c>
    </row>
    <row r="157" spans="1:7" x14ac:dyDescent="0.25">
      <c r="A157" s="66" t="s">
        <v>1314</v>
      </c>
      <c r="B157" s="93" t="s">
        <v>160</v>
      </c>
      <c r="C157" s="195">
        <f>SUM(C149:C156)</f>
        <v>0</v>
      </c>
      <c r="D157" s="196">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9" t="s">
        <v>129</v>
      </c>
      <c r="G168" s="66"/>
    </row>
    <row r="169" spans="1:7" x14ac:dyDescent="0.25">
      <c r="G169" s="66"/>
    </row>
    <row r="170" spans="1:7" x14ac:dyDescent="0.25">
      <c r="B170" s="83" t="s">
        <v>784</v>
      </c>
      <c r="G170" s="66"/>
    </row>
    <row r="171" spans="1:7" x14ac:dyDescent="0.25">
      <c r="A171" s="66" t="s">
        <v>1326</v>
      </c>
      <c r="B171" s="66" t="s">
        <v>786</v>
      </c>
      <c r="C171" s="195" t="s">
        <v>129</v>
      </c>
      <c r="D171" s="196" t="s">
        <v>129</v>
      </c>
      <c r="F171" s="92" t="str">
        <f>IF($C$179=0,"",IF(C171="[Mark as ND1 if not relevant]","",C171/$C$179))</f>
        <v/>
      </c>
      <c r="G171" s="92" t="str">
        <f>IF($D$179=0,"",IF(D171="[Mark as ND1 if not relevant]","",D171/$D$179))</f>
        <v/>
      </c>
    </row>
    <row r="172" spans="1:7" x14ac:dyDescent="0.25">
      <c r="A172" s="66" t="s">
        <v>1327</v>
      </c>
      <c r="B172" s="66" t="s">
        <v>788</v>
      </c>
      <c r="C172" s="195" t="s">
        <v>129</v>
      </c>
      <c r="D172" s="196"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5" t="s">
        <v>129</v>
      </c>
      <c r="D173" s="196" t="s">
        <v>129</v>
      </c>
      <c r="F173" s="92" t="str">
        <f t="shared" si="4"/>
        <v/>
      </c>
      <c r="G173" s="92" t="str">
        <f t="shared" si="5"/>
        <v/>
      </c>
    </row>
    <row r="174" spans="1:7" x14ac:dyDescent="0.25">
      <c r="A174" s="66" t="s">
        <v>1329</v>
      </c>
      <c r="B174" s="66" t="s">
        <v>792</v>
      </c>
      <c r="C174" s="195" t="s">
        <v>129</v>
      </c>
      <c r="D174" s="196" t="s">
        <v>129</v>
      </c>
      <c r="F174" s="92" t="str">
        <f t="shared" si="4"/>
        <v/>
      </c>
      <c r="G174" s="92" t="str">
        <f t="shared" si="5"/>
        <v/>
      </c>
    </row>
    <row r="175" spans="1:7" x14ac:dyDescent="0.25">
      <c r="A175" s="66" t="s">
        <v>1330</v>
      </c>
      <c r="B175" s="66" t="s">
        <v>794</v>
      </c>
      <c r="C175" s="195" t="s">
        <v>129</v>
      </c>
      <c r="D175" s="196" t="s">
        <v>129</v>
      </c>
      <c r="F175" s="92" t="str">
        <f t="shared" si="4"/>
        <v/>
      </c>
      <c r="G175" s="92" t="str">
        <f t="shared" si="5"/>
        <v/>
      </c>
    </row>
    <row r="176" spans="1:7" x14ac:dyDescent="0.25">
      <c r="A176" s="66" t="s">
        <v>1331</v>
      </c>
      <c r="B176" s="66" t="s">
        <v>796</v>
      </c>
      <c r="C176" s="195" t="s">
        <v>129</v>
      </c>
      <c r="D176" s="196" t="s">
        <v>129</v>
      </c>
      <c r="F176" s="92" t="str">
        <f t="shared" si="4"/>
        <v/>
      </c>
      <c r="G176" s="92" t="str">
        <f t="shared" si="5"/>
        <v/>
      </c>
    </row>
    <row r="177" spans="1:7" x14ac:dyDescent="0.25">
      <c r="A177" s="66" t="s">
        <v>1332</v>
      </c>
      <c r="B177" s="66" t="s">
        <v>798</v>
      </c>
      <c r="C177" s="195" t="s">
        <v>129</v>
      </c>
      <c r="D177" s="196" t="s">
        <v>129</v>
      </c>
      <c r="F177" s="92" t="str">
        <f t="shared" si="4"/>
        <v/>
      </c>
      <c r="G177" s="92" t="str">
        <f t="shared" si="5"/>
        <v/>
      </c>
    </row>
    <row r="178" spans="1:7" x14ac:dyDescent="0.25">
      <c r="A178" s="66" t="s">
        <v>1333</v>
      </c>
      <c r="B178" s="66" t="s">
        <v>800</v>
      </c>
      <c r="C178" s="195" t="s">
        <v>129</v>
      </c>
      <c r="D178" s="196" t="s">
        <v>129</v>
      </c>
      <c r="F178" s="92" t="str">
        <f t="shared" si="4"/>
        <v/>
      </c>
      <c r="G178" s="92" t="str">
        <f t="shared" si="5"/>
        <v/>
      </c>
    </row>
    <row r="179" spans="1:7" x14ac:dyDescent="0.25">
      <c r="A179" s="66" t="s">
        <v>1334</v>
      </c>
      <c r="B179" s="93" t="s">
        <v>160</v>
      </c>
      <c r="C179" s="195">
        <f>SUM(C171:C178)</f>
        <v>0</v>
      </c>
      <c r="D179" s="196">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9" t="s">
        <v>94</v>
      </c>
      <c r="E190" s="103"/>
      <c r="F190" s="103"/>
      <c r="G190" s="103"/>
    </row>
    <row r="191" spans="1:7" x14ac:dyDescent="0.25">
      <c r="A191" s="66" t="s">
        <v>1346</v>
      </c>
      <c r="B191" s="83" t="s">
        <v>672</v>
      </c>
      <c r="C191" s="189" t="s">
        <v>94</v>
      </c>
      <c r="E191" s="103"/>
      <c r="F191" s="103"/>
      <c r="G191" s="103"/>
    </row>
    <row r="192" spans="1:7" x14ac:dyDescent="0.25">
      <c r="A192" s="66" t="s">
        <v>1347</v>
      </c>
      <c r="B192" s="83" t="s">
        <v>672</v>
      </c>
      <c r="C192" s="189" t="s">
        <v>94</v>
      </c>
      <c r="E192" s="103"/>
      <c r="F192" s="103"/>
      <c r="G192" s="103"/>
    </row>
    <row r="193" spans="1:7" x14ac:dyDescent="0.25">
      <c r="A193" s="66" t="s">
        <v>1348</v>
      </c>
      <c r="B193" s="83" t="s">
        <v>672</v>
      </c>
      <c r="C193" s="189" t="s">
        <v>94</v>
      </c>
      <c r="E193" s="103"/>
      <c r="F193" s="103"/>
      <c r="G193" s="103"/>
    </row>
    <row r="194" spans="1:7" x14ac:dyDescent="0.25">
      <c r="A194" s="66" t="s">
        <v>1349</v>
      </c>
      <c r="B194" s="83" t="s">
        <v>672</v>
      </c>
      <c r="C194" s="189" t="s">
        <v>94</v>
      </c>
      <c r="E194" s="103"/>
      <c r="F194" s="103"/>
      <c r="G194" s="103"/>
    </row>
    <row r="195" spans="1:7" x14ac:dyDescent="0.25">
      <c r="A195" s="66" t="s">
        <v>1350</v>
      </c>
      <c r="B195" s="172" t="s">
        <v>672</v>
      </c>
      <c r="C195" s="189" t="s">
        <v>94</v>
      </c>
      <c r="E195" s="103"/>
      <c r="F195" s="103"/>
      <c r="G195" s="103"/>
    </row>
    <row r="196" spans="1:7" x14ac:dyDescent="0.25">
      <c r="A196" s="66" t="s">
        <v>1351</v>
      </c>
      <c r="B196" s="83" t="s">
        <v>672</v>
      </c>
      <c r="C196" s="189" t="s">
        <v>94</v>
      </c>
      <c r="E196" s="103"/>
      <c r="F196" s="103"/>
      <c r="G196" s="103"/>
    </row>
    <row r="197" spans="1:7" x14ac:dyDescent="0.25">
      <c r="A197" s="66" t="s">
        <v>1352</v>
      </c>
      <c r="B197" s="83" t="s">
        <v>672</v>
      </c>
      <c r="C197" s="189" t="s">
        <v>94</v>
      </c>
      <c r="E197" s="103"/>
      <c r="F197" s="103"/>
    </row>
    <row r="198" spans="1:7" x14ac:dyDescent="0.25">
      <c r="A198" s="66" t="s">
        <v>1353</v>
      </c>
      <c r="B198" s="83" t="s">
        <v>672</v>
      </c>
      <c r="C198" s="189" t="s">
        <v>94</v>
      </c>
      <c r="E198" s="103"/>
      <c r="F198" s="103"/>
    </row>
    <row r="199" spans="1:7" x14ac:dyDescent="0.25">
      <c r="A199" s="66" t="s">
        <v>1354</v>
      </c>
      <c r="B199" s="83" t="s">
        <v>672</v>
      </c>
      <c r="C199" s="189" t="s">
        <v>94</v>
      </c>
      <c r="E199" s="103"/>
      <c r="F199" s="103"/>
    </row>
    <row r="200" spans="1:7" x14ac:dyDescent="0.25">
      <c r="A200" s="66" t="s">
        <v>1355</v>
      </c>
      <c r="B200" s="83" t="s">
        <v>672</v>
      </c>
      <c r="C200" s="189" t="s">
        <v>94</v>
      </c>
      <c r="E200" s="103"/>
      <c r="F200" s="103"/>
    </row>
    <row r="201" spans="1:7" x14ac:dyDescent="0.25">
      <c r="A201" s="66" t="s">
        <v>1356</v>
      </c>
      <c r="B201" s="83" t="s">
        <v>672</v>
      </c>
      <c r="C201" s="189" t="s">
        <v>94</v>
      </c>
      <c r="E201" s="103"/>
      <c r="F201" s="103"/>
    </row>
    <row r="202" spans="1:7" x14ac:dyDescent="0.25">
      <c r="A202" s="66" t="s">
        <v>1357</v>
      </c>
      <c r="B202" s="83" t="s">
        <v>672</v>
      </c>
      <c r="C202" s="189" t="s">
        <v>94</v>
      </c>
    </row>
    <row r="203" spans="1:7" x14ac:dyDescent="0.25">
      <c r="A203" s="66" t="s">
        <v>1358</v>
      </c>
      <c r="B203" s="83" t="s">
        <v>672</v>
      </c>
      <c r="C203" s="189" t="s">
        <v>94</v>
      </c>
    </row>
    <row r="204" spans="1:7" x14ac:dyDescent="0.25">
      <c r="A204" s="66" t="s">
        <v>1359</v>
      </c>
      <c r="B204" s="83" t="s">
        <v>672</v>
      </c>
      <c r="C204" s="189" t="s">
        <v>94</v>
      </c>
    </row>
    <row r="205" spans="1:7" x14ac:dyDescent="0.25">
      <c r="A205" s="66" t="s">
        <v>1360</v>
      </c>
      <c r="B205" s="83" t="s">
        <v>672</v>
      </c>
      <c r="C205" s="189" t="s">
        <v>94</v>
      </c>
    </row>
    <row r="206" spans="1:7" x14ac:dyDescent="0.25">
      <c r="A206" s="66" t="s">
        <v>1361</v>
      </c>
      <c r="B206" s="83" t="s">
        <v>672</v>
      </c>
      <c r="C206" s="189"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4" customFormat="1" ht="31.5" x14ac:dyDescent="0.25">
      <c r="A1" s="192" t="s">
        <v>1367</v>
      </c>
      <c r="B1" s="192"/>
      <c r="C1" s="201" t="s">
        <v>1767</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1781</v>
      </c>
    </row>
    <row r="6" spans="1:13" x14ac:dyDescent="0.25">
      <c r="A6" s="1" t="s">
        <v>1370</v>
      </c>
      <c r="B6" s="80" t="s">
        <v>1371</v>
      </c>
      <c r="C6" s="66" t="s">
        <v>94</v>
      </c>
    </row>
    <row r="7" spans="1:13" x14ac:dyDescent="0.25">
      <c r="A7" s="1" t="s">
        <v>1372</v>
      </c>
      <c r="B7" s="80" t="s">
        <v>1373</v>
      </c>
      <c r="C7" s="66" t="s">
        <v>94</v>
      </c>
    </row>
    <row r="8" spans="1:13" x14ac:dyDescent="0.25">
      <c r="A8" s="1" t="s">
        <v>1374</v>
      </c>
      <c r="B8" s="80" t="s">
        <v>1375</v>
      </c>
      <c r="C8" s="66" t="s">
        <v>94</v>
      </c>
    </row>
    <row r="9" spans="1:13" x14ac:dyDescent="0.25">
      <c r="A9" s="1" t="s">
        <v>1376</v>
      </c>
      <c r="B9" s="80" t="s">
        <v>1377</v>
      </c>
      <c r="C9" s="66" t="s">
        <v>94</v>
      </c>
    </row>
    <row r="10" spans="1:13" ht="44.25" customHeight="1" x14ac:dyDescent="0.25">
      <c r="A10" s="1" t="s">
        <v>1378</v>
      </c>
      <c r="B10" s="80" t="s">
        <v>1597</v>
      </c>
      <c r="C10" s="66" t="s">
        <v>94</v>
      </c>
    </row>
    <row r="11" spans="1:13" ht="54.75" customHeight="1" x14ac:dyDescent="0.25">
      <c r="A11" s="1" t="s">
        <v>1379</v>
      </c>
      <c r="B11" s="80" t="s">
        <v>1380</v>
      </c>
      <c r="C11" s="66" t="s">
        <v>94</v>
      </c>
    </row>
    <row r="12" spans="1:13" x14ac:dyDescent="0.25">
      <c r="A12" s="1" t="s">
        <v>1381</v>
      </c>
      <c r="B12" s="80" t="s">
        <v>1382</v>
      </c>
      <c r="C12" s="66" t="s">
        <v>94</v>
      </c>
    </row>
    <row r="13" spans="1:13" x14ac:dyDescent="0.25">
      <c r="A13" s="1" t="s">
        <v>1383</v>
      </c>
      <c r="B13" s="80" t="s">
        <v>1384</v>
      </c>
      <c r="C13" s="66"/>
    </row>
    <row r="14" spans="1:13" ht="30" x14ac:dyDescent="0.25">
      <c r="A14" s="1" t="s">
        <v>1385</v>
      </c>
      <c r="B14" s="80" t="s">
        <v>1386</v>
      </c>
      <c r="C14" s="66"/>
    </row>
    <row r="15" spans="1:13" x14ac:dyDescent="0.25">
      <c r="A15" s="1" t="s">
        <v>1387</v>
      </c>
      <c r="B15" s="80" t="s">
        <v>1388</v>
      </c>
      <c r="C15" s="66"/>
    </row>
    <row r="16" spans="1:13" ht="30" x14ac:dyDescent="0.25">
      <c r="A16" s="1" t="s">
        <v>1389</v>
      </c>
      <c r="B16" s="84" t="s">
        <v>1390</v>
      </c>
      <c r="C16" s="66" t="s">
        <v>94</v>
      </c>
    </row>
    <row r="17" spans="1:3" ht="30" customHeight="1" x14ac:dyDescent="0.25">
      <c r="A17" s="1" t="s">
        <v>1391</v>
      </c>
      <c r="B17" s="84" t="s">
        <v>1392</v>
      </c>
      <c r="C17" s="66" t="s">
        <v>94</v>
      </c>
    </row>
    <row r="18" spans="1:3" x14ac:dyDescent="0.25">
      <c r="A18" s="1" t="s">
        <v>1393</v>
      </c>
      <c r="B18" s="84" t="s">
        <v>1394</v>
      </c>
      <c r="C18" s="66" t="s">
        <v>94</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1766</v>
      </c>
      <c r="B30" s="84"/>
      <c r="C30" s="66"/>
    </row>
    <row r="31" spans="1:3" ht="18.75" x14ac:dyDescent="0.25">
      <c r="A31" s="77"/>
      <c r="B31" s="77" t="s">
        <v>1414</v>
      </c>
      <c r="C31" s="123" t="s">
        <v>1781</v>
      </c>
    </row>
    <row r="32" spans="1:3" x14ac:dyDescent="0.25">
      <c r="A32" s="1" t="s">
        <v>1415</v>
      </c>
      <c r="B32" s="80" t="s">
        <v>1416</v>
      </c>
      <c r="C32" s="66" t="s">
        <v>94</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X255"/>
  <sheetViews>
    <sheetView tabSelected="1" zoomScaleNormal="100" workbookViewId="0">
      <selection activeCell="D4" sqref="D4:F4"/>
    </sheetView>
  </sheetViews>
  <sheetFormatPr defaultColWidth="9.140625" defaultRowHeight="15" customHeight="1" x14ac:dyDescent="0.25"/>
  <cols>
    <col min="1" max="1" width="0.5703125" style="314" customWidth="1"/>
    <col min="2" max="2" width="34.42578125" style="314" customWidth="1"/>
    <col min="3" max="3" width="15.28515625" style="314" customWidth="1"/>
    <col min="4" max="4" width="16.140625" style="314" customWidth="1"/>
    <col min="5" max="5" width="16" style="314" bestFit="1" customWidth="1"/>
    <col min="6" max="6" width="15.7109375" style="314" customWidth="1"/>
    <col min="7" max="7" width="16.140625" style="314" customWidth="1"/>
    <col min="8" max="8" width="17.28515625" style="319" customWidth="1"/>
    <col min="9" max="9" width="18" style="319" customWidth="1"/>
    <col min="10" max="10" width="12" style="234" customWidth="1"/>
    <col min="11" max="11" width="14.42578125" style="231" customWidth="1"/>
    <col min="12" max="24" width="9.140625" style="231"/>
    <col min="25" max="16384" width="9.140625" style="314"/>
  </cols>
  <sheetData>
    <row r="1" spans="2:10" s="231" customFormat="1" ht="15" customHeight="1" x14ac:dyDescent="0.25">
      <c r="B1" s="237"/>
      <c r="C1" s="237"/>
      <c r="D1" s="238"/>
      <c r="H1" s="239" t="s">
        <v>1811</v>
      </c>
      <c r="I1" s="240">
        <v>43373</v>
      </c>
      <c r="J1" s="234"/>
    </row>
    <row r="2" spans="2:10" s="231" customFormat="1" ht="15" customHeight="1" x14ac:dyDescent="0.25">
      <c r="H2" s="239" t="s">
        <v>1812</v>
      </c>
      <c r="I2" s="241" t="s">
        <v>1813</v>
      </c>
      <c r="J2" s="234"/>
    </row>
    <row r="3" spans="2:10" ht="15" customHeight="1" x14ac:dyDescent="0.25">
      <c r="B3" s="213" t="s">
        <v>1814</v>
      </c>
      <c r="C3" s="213"/>
      <c r="D3" s="345" t="s">
        <v>1815</v>
      </c>
      <c r="E3" s="345"/>
      <c r="F3" s="345"/>
      <c r="G3" s="345" t="s">
        <v>1816</v>
      </c>
      <c r="H3" s="345"/>
      <c r="I3" s="345"/>
    </row>
    <row r="4" spans="2:10" s="231" customFormat="1" ht="15" customHeight="1" x14ac:dyDescent="0.25">
      <c r="B4" s="346" t="s">
        <v>1817</v>
      </c>
      <c r="C4" s="346"/>
      <c r="D4" s="338" t="s">
        <v>1818</v>
      </c>
      <c r="E4" s="338"/>
      <c r="F4" s="338"/>
      <c r="G4" s="338" t="s">
        <v>1819</v>
      </c>
      <c r="H4" s="338"/>
      <c r="I4" s="338"/>
      <c r="J4" s="234"/>
    </row>
    <row r="5" spans="2:10" s="231" customFormat="1" ht="15" customHeight="1" x14ac:dyDescent="0.25">
      <c r="B5" s="346" t="s">
        <v>1783</v>
      </c>
      <c r="C5" s="346"/>
      <c r="D5" s="338" t="s">
        <v>1820</v>
      </c>
      <c r="E5" s="338"/>
      <c r="F5" s="338"/>
      <c r="G5" s="338" t="s">
        <v>1821</v>
      </c>
      <c r="H5" s="338"/>
      <c r="I5" s="338"/>
      <c r="J5" s="234"/>
    </row>
    <row r="6" spans="2:10" s="231" customFormat="1" ht="15" customHeight="1" thickBot="1" x14ac:dyDescent="0.3">
      <c r="B6" s="352" t="s">
        <v>633</v>
      </c>
      <c r="C6" s="352"/>
      <c r="D6" s="360" t="s">
        <v>1822</v>
      </c>
      <c r="E6" s="360"/>
      <c r="F6" s="360"/>
      <c r="G6" s="360" t="s">
        <v>1821</v>
      </c>
      <c r="H6" s="360"/>
      <c r="I6" s="360"/>
      <c r="J6" s="234"/>
    </row>
    <row r="7" spans="2:10" ht="15" customHeight="1" x14ac:dyDescent="0.25">
      <c r="B7" s="213" t="s">
        <v>1823</v>
      </c>
      <c r="C7" s="213"/>
      <c r="D7" s="214" t="s">
        <v>1824</v>
      </c>
      <c r="E7" s="214" t="s">
        <v>1825</v>
      </c>
      <c r="F7" s="214" t="s">
        <v>1826</v>
      </c>
      <c r="G7" s="214" t="s">
        <v>1827</v>
      </c>
      <c r="H7" s="214" t="s">
        <v>1828</v>
      </c>
      <c r="I7" s="214" t="s">
        <v>1829</v>
      </c>
      <c r="J7" s="232"/>
    </row>
    <row r="8" spans="2:10" s="231" customFormat="1" ht="15" customHeight="1" thickBot="1" x14ac:dyDescent="0.3">
      <c r="B8" s="354" t="s">
        <v>1830</v>
      </c>
      <c r="C8" s="354"/>
      <c r="D8" s="354"/>
      <c r="E8" s="354"/>
      <c r="F8" s="354"/>
      <c r="G8" s="354"/>
      <c r="H8" s="242">
        <v>2.558504061098315</v>
      </c>
      <c r="I8" s="243">
        <v>4520000000</v>
      </c>
      <c r="J8" s="234"/>
    </row>
    <row r="9" spans="2:10" s="231" customFormat="1" ht="15" customHeight="1" x14ac:dyDescent="0.25">
      <c r="B9" s="358" t="s">
        <v>1831</v>
      </c>
      <c r="C9" s="358"/>
      <c r="D9" s="358"/>
      <c r="E9" s="358"/>
      <c r="F9" s="358"/>
      <c r="G9" s="358"/>
      <c r="H9" s="245"/>
      <c r="I9" s="246"/>
      <c r="J9" s="234"/>
    </row>
    <row r="10" spans="2:10" s="231" customFormat="1" ht="15" customHeight="1" x14ac:dyDescent="0.25">
      <c r="B10" s="359" t="s">
        <v>1832</v>
      </c>
      <c r="C10" s="359"/>
      <c r="D10" s="247">
        <v>41654</v>
      </c>
      <c r="E10" s="241" t="s">
        <v>1833</v>
      </c>
      <c r="F10" s="247">
        <v>43480</v>
      </c>
      <c r="G10" s="247">
        <v>43845</v>
      </c>
      <c r="H10" s="248">
        <v>0.29315068493150687</v>
      </c>
      <c r="I10" s="249">
        <v>750000000</v>
      </c>
      <c r="J10" s="234"/>
    </row>
    <row r="11" spans="2:10" s="231" customFormat="1" ht="15" customHeight="1" x14ac:dyDescent="0.25">
      <c r="B11" s="349" t="s">
        <v>1834</v>
      </c>
      <c r="C11" s="349"/>
      <c r="D11" s="247">
        <v>40205</v>
      </c>
      <c r="E11" s="241" t="s">
        <v>1833</v>
      </c>
      <c r="F11" s="247">
        <v>43857</v>
      </c>
      <c r="G11" s="247">
        <v>44223</v>
      </c>
      <c r="H11" s="248">
        <v>1.3260273972602741</v>
      </c>
      <c r="I11" s="249">
        <v>1000000000</v>
      </c>
      <c r="J11" s="234"/>
    </row>
    <row r="12" spans="2:10" s="231" customFormat="1" ht="15" customHeight="1" x14ac:dyDescent="0.25">
      <c r="B12" s="349" t="s">
        <v>1835</v>
      </c>
      <c r="C12" s="349"/>
      <c r="D12" s="247">
        <v>42031</v>
      </c>
      <c r="E12" s="241" t="s">
        <v>1833</v>
      </c>
      <c r="F12" s="247">
        <v>44588</v>
      </c>
      <c r="G12" s="247">
        <v>44953</v>
      </c>
      <c r="H12" s="248">
        <v>3.3287671232876712</v>
      </c>
      <c r="I12" s="249">
        <v>1000000000</v>
      </c>
      <c r="J12" s="233"/>
    </row>
    <row r="13" spans="2:10" s="231" customFormat="1" ht="15" customHeight="1" x14ac:dyDescent="0.25">
      <c r="B13" s="335" t="s">
        <v>1836</v>
      </c>
      <c r="C13" s="335"/>
      <c r="D13" s="335"/>
      <c r="E13" s="335"/>
      <c r="F13" s="335"/>
      <c r="G13" s="335"/>
      <c r="H13" s="248"/>
      <c r="I13" s="249"/>
      <c r="J13" s="234"/>
    </row>
    <row r="14" spans="2:10" s="231" customFormat="1" ht="15" customHeight="1" x14ac:dyDescent="0.25">
      <c r="B14" s="349" t="s">
        <v>1837</v>
      </c>
      <c r="C14" s="349"/>
      <c r="D14" s="247">
        <v>39261</v>
      </c>
      <c r="E14" s="241" t="s">
        <v>1838</v>
      </c>
      <c r="F14" s="247">
        <v>44740</v>
      </c>
      <c r="G14" s="247">
        <v>45105</v>
      </c>
      <c r="H14" s="248">
        <v>3.7452054794520548</v>
      </c>
      <c r="I14" s="249">
        <v>250000000</v>
      </c>
      <c r="J14" s="234"/>
    </row>
    <row r="15" spans="2:10" s="231" customFormat="1" ht="15" customHeight="1" x14ac:dyDescent="0.25">
      <c r="B15" s="359" t="s">
        <v>1839</v>
      </c>
      <c r="C15" s="359"/>
      <c r="D15" s="251">
        <v>41121</v>
      </c>
      <c r="E15" s="252" t="s">
        <v>1838</v>
      </c>
      <c r="F15" s="251">
        <v>44773</v>
      </c>
      <c r="G15" s="251">
        <v>45138</v>
      </c>
      <c r="H15" s="253">
        <v>3.8356164383561642</v>
      </c>
      <c r="I15" s="249">
        <v>1500000000</v>
      </c>
      <c r="J15" s="234"/>
    </row>
    <row r="16" spans="2:10" s="231" customFormat="1" ht="15" customHeight="1" thickBot="1" x14ac:dyDescent="0.3">
      <c r="B16" s="349" t="s">
        <v>1840</v>
      </c>
      <c r="C16" s="349"/>
      <c r="D16" s="247">
        <v>39722</v>
      </c>
      <c r="E16" s="241" t="s">
        <v>1833</v>
      </c>
      <c r="F16" s="247">
        <v>43374</v>
      </c>
      <c r="G16" s="247">
        <v>43739</v>
      </c>
      <c r="H16" s="248">
        <v>2.7397260273972603E-3</v>
      </c>
      <c r="I16" s="249">
        <v>20000000</v>
      </c>
      <c r="J16" s="234"/>
    </row>
    <row r="17" spans="2:10" s="231" customFormat="1" ht="15" customHeight="1" x14ac:dyDescent="0.25">
      <c r="B17" s="357" t="s">
        <v>1841</v>
      </c>
      <c r="C17" s="357"/>
      <c r="D17" s="357"/>
      <c r="E17" s="357"/>
      <c r="F17" s="357"/>
      <c r="G17" s="357"/>
      <c r="H17" s="254"/>
      <c r="I17" s="255" t="s">
        <v>1788</v>
      </c>
      <c r="J17" s="234"/>
    </row>
    <row r="18" spans="2:10" ht="15" customHeight="1" x14ac:dyDescent="0.25">
      <c r="B18" s="213" t="s">
        <v>1842</v>
      </c>
      <c r="C18" s="213"/>
      <c r="D18" s="213"/>
      <c r="E18" s="213"/>
      <c r="F18" s="213"/>
      <c r="G18" s="214"/>
      <c r="H18" s="214" t="s">
        <v>1828</v>
      </c>
      <c r="I18" s="214" t="s">
        <v>1829</v>
      </c>
    </row>
    <row r="19" spans="2:10" s="231" customFormat="1" ht="15" customHeight="1" thickBot="1" x14ac:dyDescent="0.3">
      <c r="B19" s="355" t="s">
        <v>1843</v>
      </c>
      <c r="C19" s="355"/>
      <c r="D19" s="355"/>
      <c r="E19" s="355"/>
      <c r="F19" s="355"/>
      <c r="G19" s="256"/>
      <c r="H19" s="242">
        <v>21.727569990221365</v>
      </c>
      <c r="I19" s="243">
        <v>7729965157.5801535</v>
      </c>
      <c r="J19" s="234"/>
    </row>
    <row r="20" spans="2:10" s="231" customFormat="1" ht="15" customHeight="1" x14ac:dyDescent="0.25">
      <c r="B20" s="358" t="s">
        <v>1844</v>
      </c>
      <c r="C20" s="358"/>
      <c r="D20" s="358"/>
      <c r="E20" s="358"/>
      <c r="F20" s="358"/>
      <c r="G20" s="244"/>
      <c r="H20" s="245">
        <v>3.3013698630136985</v>
      </c>
      <c r="I20" s="246">
        <v>121962750</v>
      </c>
      <c r="J20" s="234"/>
    </row>
    <row r="21" spans="2:10" s="231" customFormat="1" ht="15" customHeight="1" x14ac:dyDescent="0.25">
      <c r="B21" s="349" t="s">
        <v>1845</v>
      </c>
      <c r="C21" s="349"/>
      <c r="D21" s="349"/>
      <c r="E21" s="349"/>
      <c r="F21" s="349"/>
      <c r="G21" s="257"/>
      <c r="H21" s="248">
        <v>0</v>
      </c>
      <c r="I21" s="258">
        <v>0</v>
      </c>
      <c r="J21" s="234"/>
    </row>
    <row r="22" spans="2:10" s="231" customFormat="1" ht="15" customHeight="1" x14ac:dyDescent="0.25">
      <c r="B22" s="349" t="s">
        <v>1846</v>
      </c>
      <c r="C22" s="349"/>
      <c r="D22" s="349"/>
      <c r="E22" s="349"/>
      <c r="F22" s="349"/>
      <c r="G22" s="257"/>
      <c r="H22" s="248">
        <v>0</v>
      </c>
      <c r="I22" s="258">
        <v>0</v>
      </c>
      <c r="J22" s="234"/>
    </row>
    <row r="23" spans="2:10" s="231" customFormat="1" ht="15" customHeight="1" x14ac:dyDescent="0.25">
      <c r="B23" s="349" t="s">
        <v>1847</v>
      </c>
      <c r="C23" s="349"/>
      <c r="D23" s="349"/>
      <c r="E23" s="349"/>
      <c r="F23" s="349"/>
      <c r="G23" s="259">
        <v>44578</v>
      </c>
      <c r="H23" s="248">
        <v>3.3013698630136985</v>
      </c>
      <c r="I23" s="249">
        <v>121962750</v>
      </c>
      <c r="J23" s="234"/>
    </row>
    <row r="24" spans="2:10" s="231" customFormat="1" ht="15" customHeight="1" x14ac:dyDescent="0.25">
      <c r="B24" s="361" t="s">
        <v>1848</v>
      </c>
      <c r="C24" s="361"/>
      <c r="D24" s="361"/>
      <c r="E24" s="361"/>
      <c r="F24" s="361"/>
      <c r="G24" s="260"/>
      <c r="H24" s="261">
        <v>21.44135874808871</v>
      </c>
      <c r="I24" s="262">
        <v>7851927907.5801535</v>
      </c>
      <c r="J24" s="234"/>
    </row>
    <row r="25" spans="2:10" s="231" customFormat="1" ht="15" customHeight="1" x14ac:dyDescent="0.25">
      <c r="B25" s="349" t="s">
        <v>1849</v>
      </c>
      <c r="C25" s="349"/>
      <c r="D25" s="349"/>
      <c r="E25" s="349"/>
      <c r="F25" s="349"/>
      <c r="G25" s="349"/>
      <c r="H25" s="263"/>
      <c r="I25" s="217">
        <v>1.553284128885833E-2</v>
      </c>
      <c r="J25" s="234"/>
    </row>
    <row r="26" spans="2:10" s="231" customFormat="1" ht="15" customHeight="1" thickBot="1" x14ac:dyDescent="0.3">
      <c r="B26" s="355" t="s">
        <v>1850</v>
      </c>
      <c r="C26" s="355"/>
      <c r="D26" s="355"/>
      <c r="E26" s="355"/>
      <c r="F26" s="355"/>
      <c r="G26" s="355"/>
      <c r="H26" s="264"/>
      <c r="I26" s="265">
        <v>0.73715219194251191</v>
      </c>
      <c r="J26" s="234"/>
    </row>
    <row r="27" spans="2:10" s="231" customFormat="1" ht="15" customHeight="1" x14ac:dyDescent="0.25">
      <c r="B27" s="357" t="s">
        <v>1851</v>
      </c>
      <c r="C27" s="357"/>
      <c r="D27" s="357"/>
      <c r="E27" s="357"/>
      <c r="F27" s="357"/>
      <c r="G27" s="357"/>
      <c r="H27" s="357"/>
      <c r="I27" s="255">
        <v>0.08</v>
      </c>
      <c r="J27" s="234"/>
    </row>
    <row r="28" spans="2:10" s="231" customFormat="1" ht="15" customHeight="1" thickBot="1" x14ac:dyDescent="0.3">
      <c r="B28" s="355" t="s">
        <v>1852</v>
      </c>
      <c r="C28" s="355"/>
      <c r="D28" s="355"/>
      <c r="E28" s="355"/>
      <c r="F28" s="355"/>
      <c r="G28" s="355"/>
      <c r="H28" s="355"/>
      <c r="I28" s="265">
        <v>0.28000000000000003</v>
      </c>
      <c r="J28" s="234"/>
    </row>
    <row r="29" spans="2:10" s="231" customFormat="1" ht="15" customHeight="1" thickBot="1" x14ac:dyDescent="0.3">
      <c r="B29" s="356" t="s">
        <v>1853</v>
      </c>
      <c r="C29" s="356"/>
      <c r="D29" s="356"/>
      <c r="E29" s="356"/>
      <c r="F29" s="356"/>
      <c r="G29" s="356"/>
      <c r="H29" s="266"/>
      <c r="I29" s="267">
        <v>5.2600000000000001E-2</v>
      </c>
      <c r="J29" s="342"/>
    </row>
    <row r="30" spans="2:10" s="231" customFormat="1" ht="15" customHeight="1" x14ac:dyDescent="0.25">
      <c r="B30" s="334" t="s">
        <v>1854</v>
      </c>
      <c r="C30" s="334"/>
      <c r="D30" s="334"/>
      <c r="E30" s="334"/>
      <c r="F30" s="334"/>
      <c r="G30" s="334"/>
      <c r="H30" s="268"/>
      <c r="I30" s="269"/>
      <c r="J30" s="342"/>
    </row>
    <row r="31" spans="2:10" ht="15" customHeight="1" x14ac:dyDescent="0.25">
      <c r="B31" s="213" t="s">
        <v>1855</v>
      </c>
      <c r="C31" s="213"/>
      <c r="D31" s="213"/>
      <c r="E31" s="213"/>
      <c r="F31" s="213"/>
      <c r="G31" s="214"/>
      <c r="H31" s="213"/>
      <c r="I31" s="214"/>
    </row>
    <row r="32" spans="2:10" s="231" customFormat="1" ht="15" customHeight="1" x14ac:dyDescent="0.25">
      <c r="B32" s="343" t="s">
        <v>1856</v>
      </c>
      <c r="C32" s="343"/>
      <c r="D32" s="343"/>
      <c r="E32" s="343"/>
      <c r="F32" s="343"/>
      <c r="G32" s="343"/>
      <c r="H32" s="270"/>
      <c r="I32" s="304">
        <v>7240167532.1899996</v>
      </c>
      <c r="J32" s="234"/>
    </row>
    <row r="33" spans="2:10" s="231" customFormat="1" ht="15" customHeight="1" x14ac:dyDescent="0.25">
      <c r="B33" s="343" t="s">
        <v>1857</v>
      </c>
      <c r="C33" s="343"/>
      <c r="D33" s="343"/>
      <c r="E33" s="343"/>
      <c r="F33" s="343"/>
      <c r="G33" s="343"/>
      <c r="H33" s="270"/>
      <c r="I33" s="304">
        <v>4593131757</v>
      </c>
      <c r="J33" s="234"/>
    </row>
    <row r="34" spans="2:10" s="231" customFormat="1" ht="15" customHeight="1" x14ac:dyDescent="0.25">
      <c r="B34" s="343" t="s">
        <v>1858</v>
      </c>
      <c r="C34" s="343"/>
      <c r="D34" s="343"/>
      <c r="E34" s="343"/>
      <c r="F34" s="343"/>
      <c r="G34" s="343"/>
      <c r="H34" s="270"/>
      <c r="I34" s="271" t="s">
        <v>1859</v>
      </c>
      <c r="J34" s="234"/>
    </row>
    <row r="35" spans="2:10" s="231" customFormat="1" ht="15" customHeight="1" x14ac:dyDescent="0.25">
      <c r="B35" s="343" t="s">
        <v>1860</v>
      </c>
      <c r="C35" s="343"/>
      <c r="D35" s="343"/>
      <c r="E35" s="343"/>
      <c r="F35" s="343"/>
      <c r="G35" s="343"/>
      <c r="H35" s="270"/>
      <c r="I35" s="271" t="s">
        <v>1859</v>
      </c>
      <c r="J35" s="234"/>
    </row>
    <row r="36" spans="2:10" s="231" customFormat="1" ht="15" customHeight="1" x14ac:dyDescent="0.25">
      <c r="B36" s="343" t="s">
        <v>1861</v>
      </c>
      <c r="C36" s="343"/>
      <c r="D36" s="343"/>
      <c r="E36" s="343"/>
      <c r="F36" s="343"/>
      <c r="G36" s="343"/>
      <c r="H36" s="270"/>
      <c r="I36" s="271" t="s">
        <v>1859</v>
      </c>
      <c r="J36" s="234"/>
    </row>
    <row r="37" spans="2:10" s="231" customFormat="1" ht="15" customHeight="1" x14ac:dyDescent="0.25">
      <c r="B37" s="343" t="s">
        <v>1862</v>
      </c>
      <c r="C37" s="343"/>
      <c r="D37" s="343"/>
      <c r="E37" s="343"/>
      <c r="F37" s="343"/>
      <c r="G37" s="343"/>
      <c r="H37" s="272"/>
      <c r="I37" s="271" t="s">
        <v>1859</v>
      </c>
      <c r="J37" s="234"/>
    </row>
    <row r="38" spans="2:10" s="231" customFormat="1" ht="15" customHeight="1" x14ac:dyDescent="0.25">
      <c r="B38" s="343" t="s">
        <v>1863</v>
      </c>
      <c r="C38" s="343"/>
      <c r="D38" s="343"/>
      <c r="E38" s="343"/>
      <c r="F38" s="343"/>
      <c r="G38" s="343"/>
      <c r="H38" s="272"/>
      <c r="I38" s="271" t="s">
        <v>1859</v>
      </c>
      <c r="J38" s="234"/>
    </row>
    <row r="39" spans="2:10" s="231" customFormat="1" ht="15" customHeight="1" x14ac:dyDescent="0.25">
      <c r="B39" s="343" t="s">
        <v>1864</v>
      </c>
      <c r="C39" s="343"/>
      <c r="D39" s="343"/>
      <c r="E39" s="343"/>
      <c r="F39" s="343"/>
      <c r="G39" s="343"/>
      <c r="H39" s="273"/>
      <c r="I39" s="271" t="s">
        <v>1859</v>
      </c>
      <c r="J39" s="234"/>
    </row>
    <row r="40" spans="2:10" s="231" customFormat="1" ht="15" customHeight="1" thickBot="1" x14ac:dyDescent="0.3">
      <c r="B40" s="333" t="s">
        <v>1865</v>
      </c>
      <c r="C40" s="333"/>
      <c r="D40" s="333"/>
      <c r="E40" s="333"/>
      <c r="F40" s="333"/>
      <c r="G40" s="333"/>
      <c r="H40" s="274"/>
      <c r="I40" s="215" t="s">
        <v>1859</v>
      </c>
      <c r="J40" s="234"/>
    </row>
    <row r="41" spans="2:10" s="231" customFormat="1" ht="15" customHeight="1" x14ac:dyDescent="0.25">
      <c r="B41" s="353"/>
      <c r="C41" s="353"/>
      <c r="D41" s="353"/>
      <c r="E41" s="353"/>
      <c r="F41" s="353"/>
      <c r="G41" s="353"/>
      <c r="H41" s="275"/>
      <c r="I41" s="276"/>
      <c r="J41" s="234"/>
    </row>
    <row r="42" spans="2:10" ht="15" customHeight="1" x14ac:dyDescent="0.25">
      <c r="B42" s="213" t="s">
        <v>1866</v>
      </c>
      <c r="C42" s="213"/>
      <c r="D42" s="213"/>
      <c r="E42" s="213"/>
      <c r="F42" s="213"/>
      <c r="G42" s="214"/>
      <c r="H42" s="214"/>
      <c r="I42" s="214"/>
    </row>
    <row r="43" spans="2:10" s="231" customFormat="1" ht="15" customHeight="1" x14ac:dyDescent="0.25">
      <c r="B43" s="327" t="s">
        <v>1867</v>
      </c>
      <c r="C43" s="327"/>
      <c r="D43" s="327"/>
      <c r="E43" s="327"/>
      <c r="F43" s="327"/>
      <c r="G43" s="327"/>
      <c r="H43" s="250"/>
      <c r="I43" s="250"/>
      <c r="J43" s="234"/>
    </row>
    <row r="44" spans="2:10" s="231" customFormat="1" ht="15" customHeight="1" x14ac:dyDescent="0.25">
      <c r="B44" s="343" t="s">
        <v>1868</v>
      </c>
      <c r="C44" s="343"/>
      <c r="D44" s="343"/>
      <c r="E44" s="343"/>
      <c r="F44" s="343"/>
      <c r="G44" s="343"/>
      <c r="H44" s="271"/>
      <c r="I44" s="271" t="s">
        <v>1869</v>
      </c>
      <c r="J44" s="234"/>
    </row>
    <row r="45" spans="2:10" s="231" customFormat="1" ht="15" customHeight="1" x14ac:dyDescent="0.25">
      <c r="B45" s="343" t="s">
        <v>1870</v>
      </c>
      <c r="C45" s="343"/>
      <c r="D45" s="343"/>
      <c r="E45" s="343"/>
      <c r="F45" s="343"/>
      <c r="G45" s="343"/>
      <c r="H45" s="271"/>
      <c r="I45" s="271" t="s">
        <v>1869</v>
      </c>
      <c r="J45" s="234"/>
    </row>
    <row r="46" spans="2:10" s="231" customFormat="1" ht="15" customHeight="1" x14ac:dyDescent="0.25">
      <c r="B46" s="343" t="s">
        <v>1871</v>
      </c>
      <c r="C46" s="343"/>
      <c r="D46" s="343"/>
      <c r="E46" s="343"/>
      <c r="F46" s="343"/>
      <c r="G46" s="343"/>
      <c r="H46" s="271"/>
      <c r="I46" s="271" t="s">
        <v>1869</v>
      </c>
      <c r="J46" s="234"/>
    </row>
    <row r="47" spans="2:10" s="231" customFormat="1" ht="15" customHeight="1" thickBot="1" x14ac:dyDescent="0.3">
      <c r="B47" s="354" t="s">
        <v>1872</v>
      </c>
      <c r="C47" s="354"/>
      <c r="D47" s="354"/>
      <c r="E47" s="354"/>
      <c r="F47" s="354"/>
      <c r="G47" s="354"/>
      <c r="H47" s="277"/>
      <c r="I47" s="278" t="s">
        <v>1873</v>
      </c>
      <c r="J47" s="234"/>
    </row>
    <row r="48" spans="2:10" s="231" customFormat="1" ht="15" customHeight="1" x14ac:dyDescent="0.25">
      <c r="B48" s="244"/>
      <c r="C48" s="244"/>
      <c r="D48" s="244"/>
      <c r="E48" s="244"/>
      <c r="F48" s="244"/>
      <c r="G48" s="244"/>
      <c r="H48" s="279"/>
      <c r="I48" s="246"/>
      <c r="J48" s="234"/>
    </row>
    <row r="49" spans="2:10" ht="15" customHeight="1" x14ac:dyDescent="0.25">
      <c r="B49" s="213" t="s">
        <v>1874</v>
      </c>
      <c r="C49" s="213"/>
      <c r="D49" s="213"/>
      <c r="E49" s="213"/>
      <c r="F49" s="213"/>
      <c r="G49" s="214"/>
      <c r="H49" s="213"/>
      <c r="I49" s="214"/>
    </row>
    <row r="50" spans="2:10" s="231" customFormat="1" ht="15" customHeight="1" x14ac:dyDescent="0.25">
      <c r="B50" s="335" t="s">
        <v>1875</v>
      </c>
      <c r="C50" s="335"/>
      <c r="D50" s="335"/>
      <c r="E50" s="335"/>
      <c r="F50" s="335"/>
      <c r="G50" s="335"/>
      <c r="H50" s="252"/>
      <c r="I50" s="252"/>
      <c r="J50" s="234"/>
    </row>
    <row r="51" spans="2:10" s="231" customFormat="1" ht="15" customHeight="1" x14ac:dyDescent="0.25">
      <c r="B51" s="343" t="s">
        <v>751</v>
      </c>
      <c r="C51" s="343"/>
      <c r="D51" s="343"/>
      <c r="E51" s="343"/>
      <c r="F51" s="343"/>
      <c r="G51" s="343"/>
      <c r="H51" s="280"/>
      <c r="I51" s="281">
        <v>193739</v>
      </c>
      <c r="J51" s="234"/>
    </row>
    <row r="52" spans="2:10" s="231" customFormat="1" ht="15" customHeight="1" x14ac:dyDescent="0.25">
      <c r="B52" s="343" t="s">
        <v>1876</v>
      </c>
      <c r="C52" s="343"/>
      <c r="D52" s="343"/>
      <c r="E52" s="343"/>
      <c r="F52" s="343"/>
      <c r="G52" s="343"/>
      <c r="H52" s="280"/>
      <c r="I52" s="282">
        <v>13710829798.260784</v>
      </c>
      <c r="J52" s="234"/>
    </row>
    <row r="53" spans="2:10" s="231" customFormat="1" ht="15" customHeight="1" x14ac:dyDescent="0.25">
      <c r="B53" s="343" t="s">
        <v>1877</v>
      </c>
      <c r="C53" s="343"/>
      <c r="D53" s="343"/>
      <c r="E53" s="343"/>
      <c r="F53" s="343"/>
      <c r="G53" s="343"/>
      <c r="H53" s="280"/>
      <c r="I53" s="282">
        <v>7729965157.5801535</v>
      </c>
      <c r="J53" s="234"/>
    </row>
    <row r="54" spans="2:10" s="231" customFormat="1" ht="15" customHeight="1" x14ac:dyDescent="0.25">
      <c r="B54" s="343" t="s">
        <v>1878</v>
      </c>
      <c r="C54" s="343"/>
      <c r="D54" s="343"/>
      <c r="E54" s="343"/>
      <c r="F54" s="343"/>
      <c r="G54" s="343"/>
      <c r="H54" s="280"/>
      <c r="I54" s="282">
        <v>70769.591038772705</v>
      </c>
      <c r="J54" s="234"/>
    </row>
    <row r="55" spans="2:10" s="231" customFormat="1" ht="15" customHeight="1" x14ac:dyDescent="0.25">
      <c r="B55" s="343" t="s">
        <v>1879</v>
      </c>
      <c r="C55" s="343"/>
      <c r="D55" s="343"/>
      <c r="E55" s="343"/>
      <c r="F55" s="343"/>
      <c r="G55" s="343"/>
      <c r="H55" s="280"/>
      <c r="I55" s="282">
        <v>39898.859587280589</v>
      </c>
      <c r="J55" s="234"/>
    </row>
    <row r="56" spans="2:10" s="231" customFormat="1" ht="15" customHeight="1" x14ac:dyDescent="0.25">
      <c r="B56" s="343" t="s">
        <v>1880</v>
      </c>
      <c r="C56" s="343"/>
      <c r="D56" s="343"/>
      <c r="E56" s="343"/>
      <c r="F56" s="343"/>
      <c r="G56" s="343"/>
      <c r="H56" s="280"/>
      <c r="I56" s="282">
        <v>3825746.86</v>
      </c>
      <c r="J56" s="234"/>
    </row>
    <row r="57" spans="2:10" s="231" customFormat="1" ht="15" customHeight="1" x14ac:dyDescent="0.25">
      <c r="B57" s="343" t="s">
        <v>1881</v>
      </c>
      <c r="C57" s="343"/>
      <c r="D57" s="343"/>
      <c r="E57" s="343"/>
      <c r="F57" s="343"/>
      <c r="G57" s="343"/>
      <c r="H57" s="280"/>
      <c r="I57" s="282">
        <v>4.9492420496208812E-2</v>
      </c>
      <c r="J57" s="234"/>
    </row>
    <row r="58" spans="2:10" s="231" customFormat="1" ht="15" customHeight="1" x14ac:dyDescent="0.25">
      <c r="B58" s="343" t="s">
        <v>1882</v>
      </c>
      <c r="C58" s="343"/>
      <c r="D58" s="343"/>
      <c r="E58" s="343"/>
      <c r="F58" s="343"/>
      <c r="G58" s="343"/>
      <c r="H58" s="280"/>
      <c r="I58" s="282">
        <v>6676969.04</v>
      </c>
      <c r="J58" s="234"/>
    </row>
    <row r="59" spans="2:10" s="231" customFormat="1" ht="15" customHeight="1" x14ac:dyDescent="0.25">
      <c r="B59" s="343" t="s">
        <v>1883</v>
      </c>
      <c r="C59" s="343"/>
      <c r="D59" s="343"/>
      <c r="E59" s="343"/>
      <c r="F59" s="343"/>
      <c r="G59" s="343"/>
      <c r="H59" s="280"/>
      <c r="I59" s="282">
        <v>8.6377737853739672E-2</v>
      </c>
      <c r="J59" s="234"/>
    </row>
    <row r="60" spans="2:10" s="231" customFormat="1" ht="15" customHeight="1" x14ac:dyDescent="0.25">
      <c r="B60" s="343" t="s">
        <v>1714</v>
      </c>
      <c r="C60" s="343"/>
      <c r="D60" s="343"/>
      <c r="E60" s="343"/>
      <c r="F60" s="343"/>
      <c r="G60" s="343"/>
      <c r="H60" s="280"/>
      <c r="I60" s="282">
        <v>149.16672418416192</v>
      </c>
      <c r="J60" s="234"/>
    </row>
    <row r="61" spans="2:10" s="231" customFormat="1" ht="15" customHeight="1" x14ac:dyDescent="0.25">
      <c r="B61" s="343" t="s">
        <v>1884</v>
      </c>
      <c r="C61" s="343"/>
      <c r="D61" s="343"/>
      <c r="E61" s="343"/>
      <c r="F61" s="343"/>
      <c r="G61" s="343"/>
      <c r="H61" s="280"/>
      <c r="I61" s="282">
        <v>260.73083988265637</v>
      </c>
      <c r="J61" s="234"/>
    </row>
    <row r="62" spans="2:10" s="231" customFormat="1" ht="15" customHeight="1" x14ac:dyDescent="0.25">
      <c r="B62" s="343" t="s">
        <v>1885</v>
      </c>
      <c r="C62" s="343"/>
      <c r="D62" s="343"/>
      <c r="E62" s="343"/>
      <c r="F62" s="343"/>
      <c r="G62" s="343"/>
      <c r="H62" s="280"/>
      <c r="I62" s="282">
        <v>47.748678349829227</v>
      </c>
      <c r="J62" s="234"/>
    </row>
    <row r="63" spans="2:10" s="231" customFormat="1" ht="15" customHeight="1" x14ac:dyDescent="0.25">
      <c r="B63" s="343" t="s">
        <v>1886</v>
      </c>
      <c r="C63" s="343"/>
      <c r="D63" s="343"/>
      <c r="E63" s="343"/>
      <c r="F63" s="343"/>
      <c r="G63" s="343"/>
      <c r="H63" s="280"/>
      <c r="I63" s="282">
        <v>48.819116509466198</v>
      </c>
      <c r="J63" s="234"/>
    </row>
    <row r="64" spans="2:10" s="231" customFormat="1" ht="15" customHeight="1" x14ac:dyDescent="0.25">
      <c r="B64" s="343" t="s">
        <v>1887</v>
      </c>
      <c r="C64" s="343"/>
      <c r="D64" s="343"/>
      <c r="E64" s="343"/>
      <c r="F64" s="343"/>
      <c r="G64" s="343"/>
      <c r="H64" s="280"/>
      <c r="I64" s="282">
        <v>0.75184149261190514</v>
      </c>
      <c r="J64" s="234"/>
    </row>
    <row r="65" spans="2:10" s="231" customFormat="1" ht="15" customHeight="1" x14ac:dyDescent="0.25">
      <c r="B65" s="343" t="s">
        <v>1888</v>
      </c>
      <c r="C65" s="343"/>
      <c r="D65" s="343"/>
      <c r="E65" s="343"/>
      <c r="F65" s="343"/>
      <c r="G65" s="343"/>
      <c r="H65" s="280"/>
      <c r="I65" s="282">
        <v>1.0163509379888791</v>
      </c>
      <c r="J65" s="234"/>
    </row>
    <row r="66" spans="2:10" s="231" customFormat="1" ht="15" customHeight="1" thickBot="1" x14ac:dyDescent="0.3">
      <c r="B66" s="352" t="s">
        <v>1889</v>
      </c>
      <c r="C66" s="352"/>
      <c r="D66" s="352"/>
      <c r="E66" s="352"/>
      <c r="F66" s="352"/>
      <c r="G66" s="352"/>
      <c r="H66" s="283"/>
      <c r="I66" s="284" t="s">
        <v>1890</v>
      </c>
      <c r="J66" s="234"/>
    </row>
    <row r="67" spans="2:10" s="231" customFormat="1" ht="15" customHeight="1" x14ac:dyDescent="0.25">
      <c r="B67" s="250"/>
      <c r="C67" s="250"/>
      <c r="D67" s="250"/>
      <c r="E67" s="285"/>
      <c r="F67" s="285"/>
      <c r="G67" s="299"/>
      <c r="H67" s="239" t="s">
        <v>1811</v>
      </c>
      <c r="I67" s="240">
        <v>43373</v>
      </c>
      <c r="J67" s="234"/>
    </row>
    <row r="68" spans="2:10" s="231" customFormat="1" ht="15" customHeight="1" x14ac:dyDescent="0.25">
      <c r="B68" s="250"/>
      <c r="C68" s="250"/>
      <c r="D68" s="250"/>
      <c r="E68" s="285"/>
      <c r="F68" s="285"/>
      <c r="G68" s="299"/>
      <c r="H68" s="239" t="s">
        <v>1812</v>
      </c>
      <c r="I68" s="241" t="s">
        <v>1813</v>
      </c>
      <c r="J68" s="234"/>
    </row>
    <row r="69" spans="2:10" ht="15" customHeight="1" thickBot="1" x14ac:dyDescent="0.3">
      <c r="B69" s="213" t="s">
        <v>1891</v>
      </c>
      <c r="C69" s="213"/>
      <c r="D69" s="213"/>
      <c r="E69" s="213"/>
      <c r="F69" s="213"/>
      <c r="G69" s="214"/>
      <c r="H69" s="213"/>
      <c r="I69" s="213"/>
    </row>
    <row r="70" spans="2:10" s="231" customFormat="1" ht="15" customHeight="1" x14ac:dyDescent="0.25">
      <c r="B70" s="244" t="s">
        <v>1892</v>
      </c>
      <c r="C70" s="244"/>
      <c r="D70" s="244"/>
      <c r="E70" s="344" t="s">
        <v>1893</v>
      </c>
      <c r="F70" s="344"/>
      <c r="G70" s="295" t="s">
        <v>1723</v>
      </c>
      <c r="H70" s="295" t="s">
        <v>1894</v>
      </c>
      <c r="I70" s="295" t="s">
        <v>1895</v>
      </c>
      <c r="J70" s="234"/>
    </row>
    <row r="71" spans="2:10" s="231" customFormat="1" ht="15" customHeight="1" x14ac:dyDescent="0.25">
      <c r="B71" s="280" t="s">
        <v>1788</v>
      </c>
      <c r="C71" s="280"/>
      <c r="D71" s="280"/>
      <c r="F71" s="286">
        <v>0</v>
      </c>
      <c r="G71" s="217">
        <v>0</v>
      </c>
      <c r="H71" s="281">
        <v>0</v>
      </c>
      <c r="I71" s="217">
        <v>0</v>
      </c>
      <c r="J71" s="234"/>
    </row>
    <row r="72" spans="2:10" s="231" customFormat="1" ht="15" customHeight="1" thickBot="1" x14ac:dyDescent="0.3">
      <c r="B72" s="287" t="s">
        <v>1869</v>
      </c>
      <c r="C72" s="287"/>
      <c r="D72" s="287"/>
      <c r="F72" s="286">
        <v>193739</v>
      </c>
      <c r="G72" s="217">
        <v>1</v>
      </c>
      <c r="H72" s="281">
        <v>7729965157.5801535</v>
      </c>
      <c r="I72" s="217">
        <v>1</v>
      </c>
      <c r="J72" s="234"/>
    </row>
    <row r="73" spans="2:10" s="231" customFormat="1" ht="15" customHeight="1" x14ac:dyDescent="0.25">
      <c r="B73" s="244" t="s">
        <v>1896</v>
      </c>
      <c r="C73" s="244"/>
      <c r="D73" s="244"/>
      <c r="E73" s="344" t="s">
        <v>1893</v>
      </c>
      <c r="F73" s="344"/>
      <c r="G73" s="295" t="s">
        <v>1723</v>
      </c>
      <c r="H73" s="295" t="s">
        <v>1894</v>
      </c>
      <c r="I73" s="295" t="s">
        <v>1895</v>
      </c>
      <c r="J73" s="234"/>
    </row>
    <row r="74" spans="2:10" s="231" customFormat="1" ht="15" customHeight="1" x14ac:dyDescent="0.25">
      <c r="B74" s="287" t="s">
        <v>1788</v>
      </c>
      <c r="C74" s="287"/>
      <c r="D74" s="287"/>
      <c r="F74" s="286">
        <v>193739</v>
      </c>
      <c r="G74" s="217">
        <v>1</v>
      </c>
      <c r="H74" s="281">
        <v>7729965157.5801535</v>
      </c>
      <c r="I74" s="217">
        <v>1</v>
      </c>
      <c r="J74" s="234"/>
    </row>
    <row r="75" spans="2:10" s="231" customFormat="1" ht="15" customHeight="1" thickBot="1" x14ac:dyDescent="0.3">
      <c r="B75" s="287" t="s">
        <v>1869</v>
      </c>
      <c r="C75" s="287"/>
      <c r="D75" s="287"/>
      <c r="F75" s="286">
        <v>0</v>
      </c>
      <c r="G75" s="217">
        <v>0</v>
      </c>
      <c r="H75" s="281">
        <v>0</v>
      </c>
      <c r="I75" s="217">
        <v>0</v>
      </c>
      <c r="J75" s="234"/>
    </row>
    <row r="76" spans="2:10" s="231" customFormat="1" ht="15" customHeight="1" x14ac:dyDescent="0.25">
      <c r="B76" s="244" t="s">
        <v>1897</v>
      </c>
      <c r="C76" s="244"/>
      <c r="D76" s="244"/>
      <c r="E76" s="344" t="s">
        <v>1893</v>
      </c>
      <c r="F76" s="344"/>
      <c r="G76" s="295" t="s">
        <v>1723</v>
      </c>
      <c r="H76" s="295" t="s">
        <v>1894</v>
      </c>
      <c r="I76" s="295" t="s">
        <v>1895</v>
      </c>
      <c r="J76" s="234"/>
    </row>
    <row r="77" spans="2:10" s="231" customFormat="1" ht="15" customHeight="1" x14ac:dyDescent="0.25">
      <c r="B77" s="280" t="s">
        <v>1898</v>
      </c>
      <c r="C77" s="280"/>
      <c r="D77" s="280"/>
      <c r="F77" s="286">
        <v>188</v>
      </c>
      <c r="G77" s="217">
        <v>9.7037767305498633E-4</v>
      </c>
      <c r="H77" s="281">
        <v>8016194.4900000049</v>
      </c>
      <c r="I77" s="217">
        <v>1.0370285410846074E-3</v>
      </c>
      <c r="J77" s="234"/>
    </row>
    <row r="78" spans="2:10" s="231" customFormat="1" ht="15" customHeight="1" thickBot="1" x14ac:dyDescent="0.3">
      <c r="B78" s="287" t="s">
        <v>1899</v>
      </c>
      <c r="C78" s="287"/>
      <c r="D78" s="287"/>
      <c r="F78" s="286">
        <v>193551</v>
      </c>
      <c r="G78" s="217">
        <v>0.99902962232694503</v>
      </c>
      <c r="H78" s="281">
        <v>7721948963.0899706</v>
      </c>
      <c r="I78" s="217">
        <v>0.99896297145891544</v>
      </c>
      <c r="J78" s="234"/>
    </row>
    <row r="79" spans="2:10" s="231" customFormat="1" ht="15" customHeight="1" x14ac:dyDescent="0.25">
      <c r="B79" s="244" t="s">
        <v>1900</v>
      </c>
      <c r="C79" s="244"/>
      <c r="D79" s="244"/>
      <c r="E79" s="344" t="s">
        <v>1893</v>
      </c>
      <c r="F79" s="344"/>
      <c r="G79" s="295" t="s">
        <v>1723</v>
      </c>
      <c r="H79" s="295" t="s">
        <v>1894</v>
      </c>
      <c r="I79" s="295" t="s">
        <v>1895</v>
      </c>
      <c r="J79" s="234"/>
    </row>
    <row r="80" spans="2:10" s="231" customFormat="1" ht="15" customHeight="1" x14ac:dyDescent="0.25">
      <c r="B80" s="287" t="s">
        <v>1901</v>
      </c>
      <c r="C80" s="287"/>
      <c r="D80" s="287"/>
      <c r="F80" s="286">
        <v>193739</v>
      </c>
      <c r="G80" s="217">
        <v>1</v>
      </c>
      <c r="H80" s="281">
        <v>7729965157.5801535</v>
      </c>
      <c r="I80" s="217">
        <v>1</v>
      </c>
      <c r="J80" s="234"/>
    </row>
    <row r="81" spans="2:10" s="231" customFormat="1" ht="15" customHeight="1" x14ac:dyDescent="0.25">
      <c r="B81" s="287" t="s">
        <v>1902</v>
      </c>
      <c r="C81" s="287"/>
      <c r="D81" s="287"/>
      <c r="F81" s="286">
        <v>0</v>
      </c>
      <c r="G81" s="217">
        <v>0</v>
      </c>
      <c r="H81" s="281">
        <v>0</v>
      </c>
      <c r="I81" s="217">
        <v>0</v>
      </c>
      <c r="J81" s="234"/>
    </row>
    <row r="82" spans="2:10" s="231" customFormat="1" ht="15" customHeight="1" x14ac:dyDescent="0.25">
      <c r="B82" s="287" t="s">
        <v>1903</v>
      </c>
      <c r="C82" s="287"/>
      <c r="D82" s="287"/>
      <c r="F82" s="286">
        <v>0</v>
      </c>
      <c r="G82" s="217">
        <v>0</v>
      </c>
      <c r="H82" s="281">
        <v>0</v>
      </c>
      <c r="I82" s="217">
        <v>0</v>
      </c>
      <c r="J82" s="234"/>
    </row>
    <row r="83" spans="2:10" s="231" customFormat="1" ht="15" customHeight="1" x14ac:dyDescent="0.25">
      <c r="B83" s="287" t="s">
        <v>1904</v>
      </c>
      <c r="C83" s="287"/>
      <c r="D83" s="287"/>
      <c r="F83" s="286">
        <v>0</v>
      </c>
      <c r="G83" s="217">
        <v>0</v>
      </c>
      <c r="H83" s="281">
        <v>0</v>
      </c>
      <c r="I83" s="217">
        <v>0</v>
      </c>
      <c r="J83" s="234"/>
    </row>
    <row r="84" spans="2:10" s="231" customFormat="1" ht="15" customHeight="1" x14ac:dyDescent="0.25">
      <c r="B84" s="287" t="s">
        <v>1905</v>
      </c>
      <c r="C84" s="287"/>
      <c r="D84" s="287"/>
      <c r="F84" s="286">
        <v>0</v>
      </c>
      <c r="G84" s="217">
        <v>0</v>
      </c>
      <c r="H84" s="281">
        <v>0</v>
      </c>
      <c r="I84" s="217">
        <v>0</v>
      </c>
      <c r="J84" s="234"/>
    </row>
    <row r="85" spans="2:10" s="231" customFormat="1" ht="15" customHeight="1" thickBot="1" x14ac:dyDescent="0.3">
      <c r="B85" s="287" t="s">
        <v>158</v>
      </c>
      <c r="C85" s="287"/>
      <c r="D85" s="287"/>
      <c r="F85" s="286">
        <v>0</v>
      </c>
      <c r="G85" s="217">
        <v>0</v>
      </c>
      <c r="H85" s="281">
        <v>0</v>
      </c>
      <c r="I85" s="217">
        <v>0</v>
      </c>
      <c r="J85" s="234"/>
    </row>
    <row r="86" spans="2:10" s="231" customFormat="1" ht="15" customHeight="1" x14ac:dyDescent="0.25">
      <c r="B86" s="244" t="s">
        <v>1906</v>
      </c>
      <c r="C86" s="244"/>
      <c r="D86" s="244"/>
      <c r="E86" s="344" t="s">
        <v>1893</v>
      </c>
      <c r="F86" s="344"/>
      <c r="G86" s="295" t="s">
        <v>1723</v>
      </c>
      <c r="H86" s="295" t="s">
        <v>1894</v>
      </c>
      <c r="I86" s="295" t="s">
        <v>1895</v>
      </c>
      <c r="J86" s="234"/>
    </row>
    <row r="87" spans="2:10" s="231" customFormat="1" ht="15" customHeight="1" x14ac:dyDescent="0.25">
      <c r="B87" s="280" t="s">
        <v>1907</v>
      </c>
      <c r="C87" s="280"/>
      <c r="D87" s="280"/>
      <c r="E87" s="216"/>
      <c r="F87" s="216">
        <v>0</v>
      </c>
      <c r="G87" s="217">
        <v>0</v>
      </c>
      <c r="H87" s="218">
        <v>0</v>
      </c>
      <c r="I87" s="217">
        <v>0</v>
      </c>
      <c r="J87" s="234"/>
    </row>
    <row r="88" spans="2:10" s="231" customFormat="1" ht="15" customHeight="1" x14ac:dyDescent="0.25">
      <c r="B88" s="280" t="s">
        <v>1908</v>
      </c>
      <c r="C88" s="280"/>
      <c r="D88" s="280"/>
      <c r="E88" s="216"/>
      <c r="F88" s="216">
        <v>0</v>
      </c>
      <c r="G88" s="217">
        <v>0</v>
      </c>
      <c r="H88" s="218">
        <v>0</v>
      </c>
      <c r="I88" s="217">
        <v>0</v>
      </c>
      <c r="J88" s="234"/>
    </row>
    <row r="89" spans="2:10" s="231" customFormat="1" ht="15" customHeight="1" x14ac:dyDescent="0.25">
      <c r="B89" s="280" t="s">
        <v>1909</v>
      </c>
      <c r="C89" s="280"/>
      <c r="D89" s="280"/>
      <c r="E89" s="219"/>
      <c r="F89" s="219">
        <v>0</v>
      </c>
      <c r="G89" s="217">
        <v>0</v>
      </c>
      <c r="H89" s="220">
        <v>0</v>
      </c>
      <c r="I89" s="217">
        <v>0</v>
      </c>
      <c r="J89" s="234"/>
    </row>
    <row r="90" spans="2:10" s="231" customFormat="1" ht="15" customHeight="1" x14ac:dyDescent="0.25">
      <c r="B90" s="280" t="s">
        <v>1910</v>
      </c>
      <c r="C90" s="280"/>
      <c r="D90" s="280"/>
      <c r="E90" s="219"/>
      <c r="F90" s="219">
        <v>27</v>
      </c>
      <c r="G90" s="217">
        <v>1.3936275091747143E-4</v>
      </c>
      <c r="H90" s="220">
        <v>1615080.69</v>
      </c>
      <c r="I90" s="217">
        <v>2.0893764164205226E-4</v>
      </c>
      <c r="J90" s="234"/>
    </row>
    <row r="91" spans="2:10" s="231" customFormat="1" ht="15" customHeight="1" x14ac:dyDescent="0.25">
      <c r="B91" s="280" t="s">
        <v>1911</v>
      </c>
      <c r="C91" s="280"/>
      <c r="D91" s="280"/>
      <c r="E91" s="219"/>
      <c r="F91" s="219">
        <v>673</v>
      </c>
      <c r="G91" s="217">
        <v>3.4737456062021587E-3</v>
      </c>
      <c r="H91" s="220">
        <v>34925935.579999998</v>
      </c>
      <c r="I91" s="217">
        <v>4.518252652892186E-3</v>
      </c>
      <c r="J91" s="234"/>
    </row>
    <row r="92" spans="2:10" s="231" customFormat="1" ht="15" customHeight="1" x14ac:dyDescent="0.25">
      <c r="B92" s="280" t="s">
        <v>1912</v>
      </c>
      <c r="C92" s="280"/>
      <c r="D92" s="280"/>
      <c r="E92" s="219"/>
      <c r="F92" s="219">
        <v>1215</v>
      </c>
      <c r="G92" s="217">
        <v>6.271323791286215E-3</v>
      </c>
      <c r="H92" s="220">
        <v>60061859.25000006</v>
      </c>
      <c r="I92" s="217">
        <v>7.7700038778445758E-3</v>
      </c>
      <c r="J92" s="234"/>
    </row>
    <row r="93" spans="2:10" s="231" customFormat="1" ht="15" customHeight="1" x14ac:dyDescent="0.25">
      <c r="B93" s="280" t="s">
        <v>1913</v>
      </c>
      <c r="C93" s="280"/>
      <c r="D93" s="280"/>
      <c r="E93" s="219"/>
      <c r="F93" s="219">
        <v>1824</v>
      </c>
      <c r="G93" s="217">
        <v>9.4147280619802931E-3</v>
      </c>
      <c r="H93" s="220">
        <v>101014605.33000009</v>
      </c>
      <c r="I93" s="217">
        <v>1.3067925051504949E-2</v>
      </c>
      <c r="J93" s="234"/>
    </row>
    <row r="94" spans="2:10" s="231" customFormat="1" ht="15" customHeight="1" x14ac:dyDescent="0.25">
      <c r="B94" s="280" t="s">
        <v>1914</v>
      </c>
      <c r="C94" s="280"/>
      <c r="D94" s="280"/>
      <c r="E94" s="219"/>
      <c r="F94" s="219">
        <v>7289</v>
      </c>
      <c r="G94" s="217">
        <v>3.7622781164349979E-2</v>
      </c>
      <c r="H94" s="220">
        <v>492925527.6500017</v>
      </c>
      <c r="I94" s="217">
        <v>6.3768143529940646E-2</v>
      </c>
      <c r="J94" s="234"/>
    </row>
    <row r="95" spans="2:10" s="231" customFormat="1" ht="15" customHeight="1" x14ac:dyDescent="0.25">
      <c r="B95" s="280" t="s">
        <v>1915</v>
      </c>
      <c r="C95" s="280"/>
      <c r="D95" s="280"/>
      <c r="E95" s="219"/>
      <c r="F95" s="219">
        <v>11450</v>
      </c>
      <c r="G95" s="217">
        <v>5.9100129555742523E-2</v>
      </c>
      <c r="H95" s="220">
        <v>752547663.81999946</v>
      </c>
      <c r="I95" s="217">
        <v>9.7354599727018376E-2</v>
      </c>
      <c r="J95" s="234"/>
    </row>
    <row r="96" spans="2:10" s="231" customFormat="1" ht="15" customHeight="1" x14ac:dyDescent="0.25">
      <c r="B96" s="280" t="s">
        <v>1916</v>
      </c>
      <c r="C96" s="280"/>
      <c r="D96" s="280"/>
      <c r="E96" s="219"/>
      <c r="F96" s="219">
        <v>14472</v>
      </c>
      <c r="G96" s="217">
        <v>7.4698434491764693E-2</v>
      </c>
      <c r="H96" s="220">
        <v>820271257.0199995</v>
      </c>
      <c r="I96" s="217">
        <v>0.10611577675943881</v>
      </c>
    </row>
    <row r="97" spans="2:10" s="231" customFormat="1" ht="15" customHeight="1" x14ac:dyDescent="0.25">
      <c r="B97" s="280" t="s">
        <v>1917</v>
      </c>
      <c r="C97" s="280"/>
      <c r="D97" s="280"/>
      <c r="E97" s="219"/>
      <c r="F97" s="219">
        <v>16246</v>
      </c>
      <c r="G97" s="217">
        <v>8.3855083385379295E-2</v>
      </c>
      <c r="H97" s="220">
        <v>820058137.69000065</v>
      </c>
      <c r="I97" s="217">
        <v>0.1060882062173142</v>
      </c>
    </row>
    <row r="98" spans="2:10" s="231" customFormat="1" ht="15" customHeight="1" x14ac:dyDescent="0.25">
      <c r="B98" s="280" t="s">
        <v>1918</v>
      </c>
      <c r="C98" s="280"/>
      <c r="D98" s="280"/>
      <c r="E98" s="219"/>
      <c r="F98" s="219">
        <v>15877</v>
      </c>
      <c r="G98" s="217">
        <v>8.1950459122840519E-2</v>
      </c>
      <c r="H98" s="220">
        <v>796935620.23999929</v>
      </c>
      <c r="I98" s="217">
        <v>0.10309692268904015</v>
      </c>
    </row>
    <row r="99" spans="2:10" s="231" customFormat="1" ht="15" customHeight="1" thickBot="1" x14ac:dyDescent="0.3">
      <c r="B99" s="283" t="s">
        <v>1919</v>
      </c>
      <c r="C99" s="283"/>
      <c r="D99" s="283"/>
      <c r="E99" s="221"/>
      <c r="F99" s="221">
        <v>124666</v>
      </c>
      <c r="G99" s="222">
        <v>0.64347395206953684</v>
      </c>
      <c r="H99" s="223">
        <v>3849609470.3099995</v>
      </c>
      <c r="I99" s="222">
        <v>0.4980112318533641</v>
      </c>
    </row>
    <row r="100" spans="2:10" s="231" customFormat="1" ht="15" customHeight="1" x14ac:dyDescent="0.25">
      <c r="B100" s="229" t="s">
        <v>1828</v>
      </c>
      <c r="C100" s="229"/>
      <c r="D100" s="299"/>
      <c r="E100" s="344" t="s">
        <v>1893</v>
      </c>
      <c r="F100" s="344"/>
      <c r="G100" s="295" t="s">
        <v>1723</v>
      </c>
      <c r="H100" s="295" t="s">
        <v>1894</v>
      </c>
      <c r="I100" s="295" t="s">
        <v>1895</v>
      </c>
    </row>
    <row r="101" spans="2:10" s="231" customFormat="1" ht="15" customHeight="1" x14ac:dyDescent="0.25">
      <c r="B101" s="280" t="s">
        <v>1920</v>
      </c>
      <c r="C101" s="280"/>
      <c r="D101" s="280"/>
      <c r="E101" s="216"/>
      <c r="F101" s="216">
        <v>27130</v>
      </c>
      <c r="G101" s="217">
        <v>0.14003375675522223</v>
      </c>
      <c r="H101" s="218">
        <v>218476896.60000044</v>
      </c>
      <c r="I101" s="217">
        <v>2.8263632777925544E-2</v>
      </c>
    </row>
    <row r="102" spans="2:10" s="231" customFormat="1" ht="15" customHeight="1" x14ac:dyDescent="0.25">
      <c r="B102" s="280" t="s">
        <v>1921</v>
      </c>
      <c r="C102" s="280"/>
      <c r="D102" s="280"/>
      <c r="E102" s="216"/>
      <c r="F102" s="216">
        <v>22240</v>
      </c>
      <c r="G102" s="217">
        <v>0.11479361408905796</v>
      </c>
      <c r="H102" s="218">
        <v>412758555.95999974</v>
      </c>
      <c r="I102" s="217">
        <v>5.3397207819914812E-2</v>
      </c>
    </row>
    <row r="103" spans="2:10" s="231" customFormat="1" ht="15" customHeight="1" x14ac:dyDescent="0.25">
      <c r="B103" s="280" t="s">
        <v>1922</v>
      </c>
      <c r="C103" s="280"/>
      <c r="D103" s="280"/>
      <c r="E103" s="216"/>
      <c r="F103" s="216">
        <v>11593</v>
      </c>
      <c r="G103" s="217">
        <v>5.9838235977268388E-2</v>
      </c>
      <c r="H103" s="218">
        <v>303541505.2700001</v>
      </c>
      <c r="I103" s="217">
        <v>3.9268159568914419E-2</v>
      </c>
    </row>
    <row r="104" spans="2:10" s="231" customFormat="1" ht="15" customHeight="1" x14ac:dyDescent="0.25">
      <c r="B104" s="280" t="s">
        <v>1923</v>
      </c>
      <c r="C104" s="280"/>
      <c r="D104" s="280"/>
      <c r="E104" s="216"/>
      <c r="F104" s="216">
        <v>13998</v>
      </c>
      <c r="G104" s="217">
        <v>7.2251843975657967E-2</v>
      </c>
      <c r="H104" s="218">
        <v>425705344.91000068</v>
      </c>
      <c r="I104" s="217">
        <v>5.5072091042034553E-2</v>
      </c>
    </row>
    <row r="105" spans="2:10" s="231" customFormat="1" ht="15" customHeight="1" x14ac:dyDescent="0.25">
      <c r="B105" s="280" t="s">
        <v>1924</v>
      </c>
      <c r="C105" s="280"/>
      <c r="D105" s="280"/>
      <c r="E105" s="216"/>
      <c r="F105" s="216">
        <v>16882</v>
      </c>
      <c r="G105" s="217">
        <v>8.7137850406990847E-2</v>
      </c>
      <c r="H105" s="218">
        <v>585305983.73999977</v>
      </c>
      <c r="I105" s="217">
        <v>7.5719097280283226E-2</v>
      </c>
    </row>
    <row r="106" spans="2:10" s="231" customFormat="1" ht="15" customHeight="1" x14ac:dyDescent="0.25">
      <c r="B106" s="280" t="s">
        <v>1925</v>
      </c>
      <c r="C106" s="280"/>
      <c r="D106" s="280"/>
      <c r="E106" s="216"/>
      <c r="F106" s="216">
        <v>14719</v>
      </c>
      <c r="G106" s="217">
        <v>7.5973345583491197E-2</v>
      </c>
      <c r="H106" s="218">
        <v>571097793.10000038</v>
      </c>
      <c r="I106" s="217">
        <v>7.3881030697788105E-2</v>
      </c>
    </row>
    <row r="107" spans="2:10" s="231" customFormat="1" ht="15" customHeight="1" x14ac:dyDescent="0.25">
      <c r="B107" s="280" t="s">
        <v>1926</v>
      </c>
      <c r="C107" s="280"/>
      <c r="D107" s="280"/>
      <c r="E107" s="216"/>
      <c r="F107" s="216">
        <v>9758</v>
      </c>
      <c r="G107" s="217">
        <v>5.0366730498247643E-2</v>
      </c>
      <c r="H107" s="218">
        <v>441520007.55999947</v>
      </c>
      <c r="I107" s="217">
        <v>5.711798158974174E-2</v>
      </c>
    </row>
    <row r="108" spans="2:10" s="231" customFormat="1" ht="15" customHeight="1" x14ac:dyDescent="0.25">
      <c r="B108" s="280" t="s">
        <v>1927</v>
      </c>
      <c r="C108" s="280"/>
      <c r="D108" s="280"/>
      <c r="E108" s="216"/>
      <c r="F108" s="216">
        <v>8491</v>
      </c>
      <c r="G108" s="217">
        <v>4.3827004371861114E-2</v>
      </c>
      <c r="H108" s="218">
        <v>416186799.48999929</v>
      </c>
      <c r="I108" s="217">
        <v>5.3840708335132242E-2</v>
      </c>
    </row>
    <row r="109" spans="2:10" s="231" customFormat="1" ht="15" customHeight="1" x14ac:dyDescent="0.25">
      <c r="B109" s="280" t="s">
        <v>1928</v>
      </c>
      <c r="C109" s="280"/>
      <c r="D109" s="280"/>
      <c r="E109" s="216"/>
      <c r="F109" s="216">
        <v>9304</v>
      </c>
      <c r="G109" s="217">
        <v>4.8023371649487195E-2</v>
      </c>
      <c r="H109" s="218">
        <v>483769754.56000084</v>
      </c>
      <c r="I109" s="217">
        <v>6.2583691478300715E-2</v>
      </c>
    </row>
    <row r="110" spans="2:10" s="231" customFormat="1" ht="15" customHeight="1" x14ac:dyDescent="0.25">
      <c r="B110" s="280" t="s">
        <v>1929</v>
      </c>
      <c r="C110" s="280"/>
      <c r="D110" s="280"/>
      <c r="E110" s="216"/>
      <c r="F110" s="216">
        <v>8349</v>
      </c>
      <c r="G110" s="217">
        <v>4.3094059533702558E-2</v>
      </c>
      <c r="H110" s="218">
        <v>451250696.00999969</v>
      </c>
      <c r="I110" s="217">
        <v>5.8376808538070001E-2</v>
      </c>
    </row>
    <row r="111" spans="2:10" s="231" customFormat="1" ht="15" customHeight="1" x14ac:dyDescent="0.25">
      <c r="B111" s="280" t="s">
        <v>1930</v>
      </c>
      <c r="C111" s="280"/>
      <c r="D111" s="280"/>
      <c r="E111" s="216"/>
      <c r="F111" s="216">
        <v>10861</v>
      </c>
      <c r="G111" s="217">
        <v>5.605995695239472E-2</v>
      </c>
      <c r="H111" s="218">
        <v>592051245.65999925</v>
      </c>
      <c r="I111" s="217">
        <v>7.6591709482601508E-2</v>
      </c>
    </row>
    <row r="112" spans="2:10" s="231" customFormat="1" ht="15" customHeight="1" x14ac:dyDescent="0.25">
      <c r="B112" s="280" t="s">
        <v>1931</v>
      </c>
      <c r="C112" s="280"/>
      <c r="D112" s="280"/>
      <c r="E112" s="216"/>
      <c r="F112" s="216">
        <v>8836</v>
      </c>
      <c r="G112" s="217">
        <v>4.5607750633584361E-2</v>
      </c>
      <c r="H112" s="218">
        <v>543092067.32999921</v>
      </c>
      <c r="I112" s="217">
        <v>7.0258022676524423E-2</v>
      </c>
      <c r="J112" s="234"/>
    </row>
    <row r="113" spans="2:10" s="231" customFormat="1" ht="15" customHeight="1" x14ac:dyDescent="0.25">
      <c r="B113" s="280" t="s">
        <v>1932</v>
      </c>
      <c r="C113" s="280"/>
      <c r="D113" s="280"/>
      <c r="E113" s="216"/>
      <c r="F113" s="216">
        <v>6681</v>
      </c>
      <c r="G113" s="217">
        <v>3.4484538477023215E-2</v>
      </c>
      <c r="H113" s="218">
        <v>438126339.59000009</v>
      </c>
      <c r="I113" s="217">
        <v>5.6678954000248458E-2</v>
      </c>
      <c r="J113" s="234"/>
    </row>
    <row r="114" spans="2:10" s="231" customFormat="1" ht="15" customHeight="1" x14ac:dyDescent="0.25">
      <c r="B114" s="280" t="s">
        <v>1933</v>
      </c>
      <c r="C114" s="280"/>
      <c r="D114" s="280"/>
      <c r="E114" s="216"/>
      <c r="F114" s="216">
        <v>23723</v>
      </c>
      <c r="G114" s="217">
        <v>0.12244824222278426</v>
      </c>
      <c r="H114" s="218">
        <v>1758168824.9599998</v>
      </c>
      <c r="I114" s="217">
        <v>0.22744847992438111</v>
      </c>
      <c r="J114" s="234"/>
    </row>
    <row r="115" spans="2:10" s="231" customFormat="1" ht="15" customHeight="1" thickBot="1" x14ac:dyDescent="0.3">
      <c r="B115" s="283" t="s">
        <v>1934</v>
      </c>
      <c r="C115" s="283"/>
      <c r="D115" s="283"/>
      <c r="E115" s="221"/>
      <c r="F115" s="221">
        <v>1174</v>
      </c>
      <c r="G115" s="222">
        <v>6.0596988732263511E-3</v>
      </c>
      <c r="H115" s="223">
        <v>88913342.840000197</v>
      </c>
      <c r="I115" s="222">
        <v>1.1502424788139159E-2</v>
      </c>
      <c r="J115" s="234"/>
    </row>
    <row r="116" spans="2:10" s="231" customFormat="1" ht="15" customHeight="1" x14ac:dyDescent="0.25">
      <c r="B116" s="244" t="s">
        <v>1935</v>
      </c>
      <c r="C116" s="244"/>
      <c r="D116" s="244"/>
      <c r="E116" s="344" t="s">
        <v>1893</v>
      </c>
      <c r="F116" s="344"/>
      <c r="G116" s="295" t="s">
        <v>1723</v>
      </c>
      <c r="H116" s="295" t="s">
        <v>1894</v>
      </c>
      <c r="I116" s="295" t="s">
        <v>1895</v>
      </c>
      <c r="J116" s="234"/>
    </row>
    <row r="117" spans="2:10" s="231" customFormat="1" ht="15" customHeight="1" x14ac:dyDescent="0.25">
      <c r="B117" s="280" t="s">
        <v>1936</v>
      </c>
      <c r="C117" s="280"/>
      <c r="D117" s="280"/>
      <c r="E117" s="216"/>
      <c r="F117" s="216">
        <v>100439</v>
      </c>
      <c r="G117" s="217">
        <v>0.51842427182962647</v>
      </c>
      <c r="H117" s="218">
        <v>2401753344.7300043</v>
      </c>
      <c r="I117" s="217">
        <v>0.31070687846178019</v>
      </c>
      <c r="J117" s="234"/>
    </row>
    <row r="118" spans="2:10" s="231" customFormat="1" ht="15" customHeight="1" x14ac:dyDescent="0.25">
      <c r="B118" s="280" t="s">
        <v>1937</v>
      </c>
      <c r="C118" s="280"/>
      <c r="D118" s="280"/>
      <c r="E118" s="216"/>
      <c r="F118" s="216">
        <v>31245</v>
      </c>
      <c r="G118" s="217">
        <v>8.0636836155859176E-2</v>
      </c>
      <c r="H118" s="218">
        <v>1455023076.2400002</v>
      </c>
      <c r="I118" s="217">
        <v>0.18823151807006602</v>
      </c>
      <c r="J118" s="232"/>
    </row>
    <row r="119" spans="2:10" s="231" customFormat="1" ht="15" customHeight="1" x14ac:dyDescent="0.25">
      <c r="B119" s="280" t="s">
        <v>1938</v>
      </c>
      <c r="C119" s="280"/>
      <c r="D119" s="280"/>
      <c r="E119" s="216"/>
      <c r="F119" s="216">
        <v>29323</v>
      </c>
      <c r="G119" s="217">
        <v>7.5676554539870655E-2</v>
      </c>
      <c r="H119" s="218">
        <v>1657894124.869998</v>
      </c>
      <c r="I119" s="217">
        <v>0.21447627396409</v>
      </c>
      <c r="J119" s="234"/>
    </row>
    <row r="120" spans="2:10" s="231" customFormat="1" ht="15" customHeight="1" x14ac:dyDescent="0.25">
      <c r="B120" s="280" t="s">
        <v>1939</v>
      </c>
      <c r="C120" s="280"/>
      <c r="D120" s="280"/>
      <c r="E120" s="216"/>
      <c r="F120" s="216">
        <v>26967</v>
      </c>
      <c r="G120" s="217">
        <v>6.9596209333175049E-2</v>
      </c>
      <c r="H120" s="218">
        <v>1795880987.2499971</v>
      </c>
      <c r="I120" s="217">
        <v>0.23232717750208193</v>
      </c>
      <c r="J120" s="234"/>
    </row>
    <row r="121" spans="2:10" s="231" customFormat="1" ht="15" customHeight="1" x14ac:dyDescent="0.25">
      <c r="B121" s="280" t="s">
        <v>1940</v>
      </c>
      <c r="C121" s="280"/>
      <c r="D121" s="280"/>
      <c r="E121" s="216"/>
      <c r="F121" s="216">
        <v>5765</v>
      </c>
      <c r="G121" s="217">
        <v>1.4878264056281905E-2</v>
      </c>
      <c r="H121" s="218">
        <v>419413624.48999959</v>
      </c>
      <c r="I121" s="217">
        <v>5.4258152001981905E-2</v>
      </c>
      <c r="J121" s="234"/>
    </row>
    <row r="122" spans="2:10" s="231" customFormat="1" ht="15" customHeight="1" thickBot="1" x14ac:dyDescent="0.3">
      <c r="B122" s="283" t="s">
        <v>1941</v>
      </c>
      <c r="C122" s="283"/>
      <c r="D122" s="283"/>
      <c r="E122" s="274"/>
      <c r="F122" s="274">
        <v>0</v>
      </c>
      <c r="G122" s="222">
        <v>0</v>
      </c>
      <c r="H122" s="274">
        <v>0</v>
      </c>
      <c r="I122" s="222">
        <v>0</v>
      </c>
      <c r="J122" s="234"/>
    </row>
    <row r="123" spans="2:10" s="231" customFormat="1" ht="15" customHeight="1" x14ac:dyDescent="0.25">
      <c r="B123" s="244" t="s">
        <v>1942</v>
      </c>
      <c r="C123" s="244"/>
      <c r="D123" s="244"/>
      <c r="E123" s="344" t="s">
        <v>1893</v>
      </c>
      <c r="F123" s="344"/>
      <c r="G123" s="295" t="s">
        <v>1723</v>
      </c>
      <c r="H123" s="295" t="s">
        <v>1894</v>
      </c>
      <c r="I123" s="295" t="s">
        <v>1895</v>
      </c>
      <c r="J123" s="234"/>
    </row>
    <row r="124" spans="2:10" s="231" customFormat="1" ht="15" customHeight="1" x14ac:dyDescent="0.25">
      <c r="B124" s="280" t="s">
        <v>1943</v>
      </c>
      <c r="C124" s="280"/>
      <c r="D124" s="280"/>
      <c r="F124" s="216">
        <v>143376</v>
      </c>
      <c r="G124" s="217">
        <v>0.7400471768719773</v>
      </c>
      <c r="H124" s="218">
        <v>7321700961.5700006</v>
      </c>
      <c r="I124" s="217">
        <v>0.9471842126468506</v>
      </c>
      <c r="J124" s="234"/>
    </row>
    <row r="125" spans="2:10" s="231" customFormat="1" ht="15" customHeight="1" x14ac:dyDescent="0.25">
      <c r="B125" s="280" t="s">
        <v>1944</v>
      </c>
      <c r="C125" s="280"/>
      <c r="D125" s="280"/>
      <c r="F125" s="216">
        <v>10542</v>
      </c>
      <c r="G125" s="217">
        <v>5.4413411858221628E-2</v>
      </c>
      <c r="H125" s="218">
        <v>403245544.27999997</v>
      </c>
      <c r="I125" s="217">
        <v>5.2166540994635351E-2</v>
      </c>
      <c r="J125" s="234"/>
    </row>
    <row r="126" spans="2:10" s="231" customFormat="1" ht="15" customHeight="1" x14ac:dyDescent="0.25">
      <c r="B126" s="280" t="s">
        <v>1945</v>
      </c>
      <c r="C126" s="280"/>
      <c r="D126" s="280"/>
      <c r="F126" s="216">
        <v>0</v>
      </c>
      <c r="G126" s="217">
        <v>0</v>
      </c>
      <c r="H126" s="218">
        <v>0</v>
      </c>
      <c r="I126" s="217">
        <v>0</v>
      </c>
      <c r="J126" s="234"/>
    </row>
    <row r="127" spans="2:10" s="231" customFormat="1" ht="15" customHeight="1" thickBot="1" x14ac:dyDescent="0.3">
      <c r="B127" s="283" t="s">
        <v>158</v>
      </c>
      <c r="C127" s="283"/>
      <c r="D127" s="283"/>
      <c r="E127" s="283"/>
      <c r="F127" s="221">
        <v>39821</v>
      </c>
      <c r="G127" s="222">
        <v>0.20553941126980113</v>
      </c>
      <c r="H127" s="223">
        <v>5018651.7299992442</v>
      </c>
      <c r="I127" s="222">
        <v>6.492463585140428E-4</v>
      </c>
      <c r="J127" s="234"/>
    </row>
    <row r="128" spans="2:10" s="231" customFormat="1" ht="15" customHeight="1" x14ac:dyDescent="0.25">
      <c r="B128" s="250" t="s">
        <v>1946</v>
      </c>
      <c r="C128" s="250"/>
      <c r="D128" s="287"/>
      <c r="E128" s="344" t="s">
        <v>1893</v>
      </c>
      <c r="F128" s="344"/>
      <c r="G128" s="295" t="s">
        <v>1723</v>
      </c>
      <c r="H128" s="295" t="s">
        <v>1894</v>
      </c>
      <c r="I128" s="295" t="s">
        <v>1895</v>
      </c>
      <c r="J128" s="234"/>
    </row>
    <row r="129" spans="2:10" s="231" customFormat="1" ht="15" customHeight="1" x14ac:dyDescent="0.25">
      <c r="B129" s="250" t="s">
        <v>546</v>
      </c>
      <c r="C129" s="250"/>
      <c r="D129" s="287"/>
      <c r="F129" s="288">
        <v>193739</v>
      </c>
      <c r="G129" s="289">
        <v>1</v>
      </c>
      <c r="H129" s="290">
        <v>7729965157.5799952</v>
      </c>
      <c r="I129" s="291">
        <v>0.99999999999999978</v>
      </c>
      <c r="J129" s="234"/>
    </row>
    <row r="130" spans="2:10" s="231" customFormat="1" ht="15" customHeight="1" x14ac:dyDescent="0.25">
      <c r="B130" s="287" t="s">
        <v>1947</v>
      </c>
      <c r="C130" s="287"/>
      <c r="D130" s="287"/>
      <c r="F130" s="224">
        <v>109776</v>
      </c>
      <c r="G130" s="225">
        <v>0.56661797573023498</v>
      </c>
      <c r="H130" s="224">
        <v>4093714391.8400002</v>
      </c>
      <c r="I130" s="225">
        <v>0.52959027736699538</v>
      </c>
      <c r="J130" s="234"/>
    </row>
    <row r="131" spans="2:10" s="231" customFormat="1" ht="15" customHeight="1" x14ac:dyDescent="0.25">
      <c r="B131" s="287" t="s">
        <v>1948</v>
      </c>
      <c r="C131" s="287"/>
      <c r="D131" s="287"/>
      <c r="F131" s="224">
        <v>83732</v>
      </c>
      <c r="G131" s="225">
        <v>0.43218969851191552</v>
      </c>
      <c r="H131" s="224">
        <v>3629219416.5299945</v>
      </c>
      <c r="I131" s="225">
        <v>0.46950010026515915</v>
      </c>
      <c r="J131" s="217"/>
    </row>
    <row r="132" spans="2:10" s="231" customFormat="1" ht="15" customHeight="1" x14ac:dyDescent="0.25">
      <c r="B132" s="287" t="s">
        <v>158</v>
      </c>
      <c r="C132" s="287"/>
      <c r="D132" s="287"/>
      <c r="F132" s="224">
        <v>231</v>
      </c>
      <c r="G132" s="225">
        <v>1.192325757849478E-3</v>
      </c>
      <c r="H132" s="224">
        <v>7031349.2100000009</v>
      </c>
      <c r="I132" s="225">
        <v>9.0962236784535412E-4</v>
      </c>
      <c r="J132" s="234"/>
    </row>
    <row r="133" spans="2:10" s="231" customFormat="1" ht="15" customHeight="1" thickBot="1" x14ac:dyDescent="0.3">
      <c r="B133" s="256" t="s">
        <v>548</v>
      </c>
      <c r="C133" s="283"/>
      <c r="D133" s="283"/>
      <c r="E133" s="274"/>
      <c r="F133" s="243">
        <v>0</v>
      </c>
      <c r="G133" s="265">
        <v>0</v>
      </c>
      <c r="H133" s="290">
        <v>0</v>
      </c>
      <c r="I133" s="265">
        <v>0</v>
      </c>
      <c r="J133" s="234"/>
    </row>
    <row r="134" spans="2:10" s="231" customFormat="1" ht="15" customHeight="1" x14ac:dyDescent="0.25">
      <c r="B134" s="244"/>
      <c r="C134" s="244"/>
      <c r="D134" s="244"/>
      <c r="E134" s="344"/>
      <c r="F134" s="344"/>
      <c r="G134" s="295"/>
      <c r="H134" s="295"/>
      <c r="I134" s="295"/>
      <c r="J134" s="234"/>
    </row>
    <row r="135" spans="2:10" s="231" customFormat="1" ht="15" customHeight="1" x14ac:dyDescent="0.25">
      <c r="B135" s="280"/>
      <c r="C135" s="280"/>
      <c r="D135" s="280"/>
      <c r="E135" s="304"/>
      <c r="F135" s="305"/>
      <c r="G135" s="299"/>
      <c r="H135" s="239" t="s">
        <v>1811</v>
      </c>
      <c r="I135" s="240">
        <v>43373</v>
      </c>
      <c r="J135" s="234"/>
    </row>
    <row r="136" spans="2:10" s="231" customFormat="1" ht="15" customHeight="1" x14ac:dyDescent="0.25">
      <c r="B136" s="280"/>
      <c r="C136" s="280"/>
      <c r="D136" s="280"/>
      <c r="E136" s="304"/>
      <c r="F136" s="305"/>
      <c r="G136" s="299"/>
      <c r="H136" s="239" t="s">
        <v>1812</v>
      </c>
      <c r="I136" s="241" t="s">
        <v>1813</v>
      </c>
      <c r="J136" s="234"/>
    </row>
    <row r="137" spans="2:10" ht="15" customHeight="1" thickBot="1" x14ac:dyDescent="0.3">
      <c r="B137" s="213" t="s">
        <v>1891</v>
      </c>
      <c r="C137" s="213"/>
      <c r="D137" s="213"/>
      <c r="E137" s="213"/>
      <c r="F137" s="213"/>
      <c r="G137" s="214"/>
      <c r="H137" s="213"/>
      <c r="I137" s="213"/>
    </row>
    <row r="138" spans="2:10" s="231" customFormat="1" ht="15" customHeight="1" x14ac:dyDescent="0.25">
      <c r="B138" s="244" t="s">
        <v>1949</v>
      </c>
      <c r="C138" s="244"/>
      <c r="D138" s="244"/>
      <c r="E138" s="344" t="s">
        <v>1893</v>
      </c>
      <c r="F138" s="344"/>
      <c r="G138" s="295" t="s">
        <v>1723</v>
      </c>
      <c r="H138" s="295" t="s">
        <v>1894</v>
      </c>
      <c r="I138" s="295" t="s">
        <v>1895</v>
      </c>
      <c r="J138" s="234"/>
    </row>
    <row r="139" spans="2:10" s="231" customFormat="1" ht="15" customHeight="1" x14ac:dyDescent="0.25">
      <c r="B139" s="229" t="s">
        <v>633</v>
      </c>
      <c r="C139" s="229"/>
      <c r="D139" s="229"/>
      <c r="F139" s="288">
        <v>193739</v>
      </c>
      <c r="G139" s="292">
        <v>1</v>
      </c>
      <c r="H139" s="290">
        <v>7729965157.5799952</v>
      </c>
      <c r="I139" s="292">
        <v>1</v>
      </c>
      <c r="J139" s="234"/>
    </row>
    <row r="140" spans="2:10" s="231" customFormat="1" ht="15" customHeight="1" x14ac:dyDescent="0.25">
      <c r="B140" s="287" t="s">
        <v>1950</v>
      </c>
      <c r="C140" s="287"/>
      <c r="D140" s="287"/>
      <c r="F140" s="226">
        <v>53842</v>
      </c>
      <c r="G140" s="217">
        <v>0.27790997166290732</v>
      </c>
      <c r="H140" s="218">
        <v>2055119806.2099946</v>
      </c>
      <c r="I140" s="217">
        <v>0.26586404522079204</v>
      </c>
      <c r="J140" s="234"/>
    </row>
    <row r="141" spans="2:10" s="231" customFormat="1" ht="15" customHeight="1" x14ac:dyDescent="0.25">
      <c r="B141" s="280" t="s">
        <v>1793</v>
      </c>
      <c r="C141" s="280"/>
      <c r="D141" s="280"/>
      <c r="F141" s="226">
        <v>44012</v>
      </c>
      <c r="G141" s="217">
        <v>0.22717160716221307</v>
      </c>
      <c r="H141" s="218">
        <v>1710621815.2199974</v>
      </c>
      <c r="I141" s="217">
        <v>0.22129748069337202</v>
      </c>
      <c r="J141" s="234"/>
    </row>
    <row r="142" spans="2:10" s="231" customFormat="1" ht="15" customHeight="1" x14ac:dyDescent="0.25">
      <c r="B142" s="280" t="s">
        <v>1794</v>
      </c>
      <c r="C142" s="280"/>
      <c r="D142" s="280"/>
      <c r="F142" s="226">
        <v>62720</v>
      </c>
      <c r="G142" s="217">
        <v>0.32373450879791887</v>
      </c>
      <c r="H142" s="218">
        <v>2627663256.2900033</v>
      </c>
      <c r="I142" s="217">
        <v>0.33993209577579009</v>
      </c>
      <c r="J142" s="234"/>
    </row>
    <row r="143" spans="2:10" s="231" customFormat="1" ht="15" customHeight="1" x14ac:dyDescent="0.25">
      <c r="B143" s="280" t="s">
        <v>1795</v>
      </c>
      <c r="C143" s="280"/>
      <c r="D143" s="280"/>
      <c r="F143" s="226">
        <v>15764</v>
      </c>
      <c r="G143" s="217">
        <v>8.1367200202334067E-2</v>
      </c>
      <c r="H143" s="218">
        <v>571871570.52999973</v>
      </c>
      <c r="I143" s="217">
        <v>7.3981131722078083E-2</v>
      </c>
      <c r="J143" s="234"/>
    </row>
    <row r="144" spans="2:10" s="231" customFormat="1" ht="15" customHeight="1" x14ac:dyDescent="0.25">
      <c r="B144" s="280" t="s">
        <v>1796</v>
      </c>
      <c r="C144" s="280"/>
      <c r="D144" s="280"/>
      <c r="F144" s="226">
        <v>8761</v>
      </c>
      <c r="G144" s="217">
        <v>4.5220631881035825E-2</v>
      </c>
      <c r="H144" s="218">
        <v>363017855.34000009</v>
      </c>
      <c r="I144" s="217">
        <v>4.6962418062651314E-2</v>
      </c>
      <c r="J144" s="234"/>
    </row>
    <row r="145" spans="2:10" s="231" customFormat="1" ht="15" customHeight="1" x14ac:dyDescent="0.25">
      <c r="B145" s="280" t="s">
        <v>1797</v>
      </c>
      <c r="C145" s="280"/>
      <c r="D145" s="280"/>
      <c r="F145" s="226">
        <v>3936</v>
      </c>
      <c r="G145" s="217">
        <v>2.0315992133746949E-2</v>
      </c>
      <c r="H145" s="218">
        <v>195117241.46000028</v>
      </c>
      <c r="I145" s="217">
        <v>2.5241671531813895E-2</v>
      </c>
      <c r="J145" s="234"/>
    </row>
    <row r="146" spans="2:10" s="231" customFormat="1" ht="15" customHeight="1" thickBot="1" x14ac:dyDescent="0.3">
      <c r="B146" s="280" t="s">
        <v>1798</v>
      </c>
      <c r="C146" s="280"/>
      <c r="D146" s="280"/>
      <c r="F146" s="221">
        <v>4704</v>
      </c>
      <c r="G146" s="222">
        <v>2.4280088159843914E-2</v>
      </c>
      <c r="H146" s="223">
        <v>206553612.53</v>
      </c>
      <c r="I146" s="222">
        <v>2.6721156993502585E-2</v>
      </c>
      <c r="J146" s="234"/>
    </row>
    <row r="147" spans="2:10" s="231" customFormat="1" ht="15" customHeight="1" x14ac:dyDescent="0.25">
      <c r="B147" s="293" t="s">
        <v>1951</v>
      </c>
      <c r="C147" s="293"/>
      <c r="D147" s="293"/>
      <c r="E147" s="344" t="s">
        <v>1893</v>
      </c>
      <c r="F147" s="344"/>
      <c r="G147" s="295" t="s">
        <v>1723</v>
      </c>
      <c r="H147" s="295" t="s">
        <v>1894</v>
      </c>
      <c r="I147" s="295" t="s">
        <v>1895</v>
      </c>
      <c r="J147" s="234"/>
    </row>
    <row r="148" spans="2:10" s="231" customFormat="1" ht="15" customHeight="1" x14ac:dyDescent="0.25">
      <c r="B148" s="294" t="s">
        <v>1952</v>
      </c>
      <c r="C148" s="294"/>
      <c r="D148" s="294"/>
      <c r="E148" s="226"/>
      <c r="F148" s="226">
        <v>115</v>
      </c>
      <c r="G148" s="217">
        <v>5.9358208724108203E-4</v>
      </c>
      <c r="H148" s="218">
        <v>4724166.6799999978</v>
      </c>
      <c r="I148" s="217">
        <v>6.1114980257930245E-4</v>
      </c>
      <c r="J148" s="234"/>
    </row>
    <row r="149" spans="2:10" s="231" customFormat="1" ht="15" customHeight="1" x14ac:dyDescent="0.25">
      <c r="B149" s="309" t="s">
        <v>1953</v>
      </c>
      <c r="C149" s="309"/>
      <c r="D149" s="309"/>
      <c r="E149" s="226"/>
      <c r="F149" s="226">
        <v>0</v>
      </c>
      <c r="G149" s="217">
        <v>0</v>
      </c>
      <c r="H149" s="218">
        <v>0</v>
      </c>
      <c r="I149" s="217">
        <v>0</v>
      </c>
      <c r="J149" s="234"/>
    </row>
    <row r="150" spans="2:10" s="231" customFormat="1" ht="15" customHeight="1" thickBot="1" x14ac:dyDescent="0.3">
      <c r="B150" s="280" t="s">
        <v>1954</v>
      </c>
      <c r="C150" s="280"/>
      <c r="D150" s="280"/>
      <c r="E150" s="304"/>
      <c r="F150" s="305">
        <v>0</v>
      </c>
      <c r="G150" s="217">
        <v>0</v>
      </c>
      <c r="H150" s="281">
        <v>0</v>
      </c>
      <c r="I150" s="217">
        <v>0</v>
      </c>
      <c r="J150" s="234"/>
    </row>
    <row r="151" spans="2:10" s="231" customFormat="1" ht="15" customHeight="1" x14ac:dyDescent="0.25">
      <c r="B151" s="293" t="s">
        <v>1955</v>
      </c>
      <c r="C151" s="293"/>
      <c r="D151" s="293"/>
      <c r="E151" s="295"/>
      <c r="F151" s="295"/>
      <c r="G151" s="244"/>
      <c r="H151" s="350" t="s">
        <v>1956</v>
      </c>
      <c r="I151" s="336" t="s">
        <v>1957</v>
      </c>
      <c r="J151" s="234"/>
    </row>
    <row r="152" spans="2:10" s="231" customFormat="1" ht="15" customHeight="1" x14ac:dyDescent="0.2">
      <c r="B152" s="296"/>
      <c r="C152" s="296"/>
      <c r="D152" s="297"/>
      <c r="E152" s="297"/>
      <c r="F152" s="297"/>
      <c r="G152" s="298"/>
      <c r="H152" s="351"/>
      <c r="I152" s="337"/>
      <c r="J152" s="234"/>
    </row>
    <row r="153" spans="2:10" s="231" customFormat="1" ht="15" customHeight="1" x14ac:dyDescent="0.25">
      <c r="B153" s="297"/>
      <c r="C153" s="297"/>
      <c r="D153" s="297"/>
      <c r="E153" s="297"/>
      <c r="F153" s="297"/>
      <c r="G153" s="300"/>
      <c r="H153" s="301" t="s">
        <v>2011</v>
      </c>
      <c r="I153" s="281">
        <v>7729965157.5801535</v>
      </c>
      <c r="J153" s="234"/>
    </row>
    <row r="154" spans="2:10" s="231" customFormat="1" ht="15" customHeight="1" x14ac:dyDescent="0.25">
      <c r="B154" s="297"/>
      <c r="C154" s="297"/>
      <c r="D154" s="297"/>
      <c r="E154" s="297"/>
      <c r="F154" s="297"/>
      <c r="G154" s="300"/>
      <c r="H154" s="301" t="s">
        <v>2012</v>
      </c>
      <c r="I154" s="302">
        <v>7318367336.4589548</v>
      </c>
      <c r="J154" s="234"/>
    </row>
    <row r="155" spans="2:10" s="231" customFormat="1" ht="15" customHeight="1" x14ac:dyDescent="0.25">
      <c r="B155" s="297"/>
      <c r="C155" s="297"/>
      <c r="D155" s="297"/>
      <c r="E155" s="297"/>
      <c r="F155" s="297"/>
      <c r="G155" s="300"/>
      <c r="H155" s="301" t="s">
        <v>2013</v>
      </c>
      <c r="I155" s="302">
        <v>6920884634.7107267</v>
      </c>
      <c r="J155" s="234"/>
    </row>
    <row r="156" spans="2:10" s="231" customFormat="1" ht="15" customHeight="1" x14ac:dyDescent="0.25">
      <c r="B156" s="297"/>
      <c r="C156" s="297"/>
      <c r="D156" s="297"/>
      <c r="E156" s="297"/>
      <c r="F156" s="297"/>
      <c r="G156" s="300"/>
      <c r="H156" s="301" t="s">
        <v>2014</v>
      </c>
      <c r="I156" s="302">
        <v>6541646871.3028364</v>
      </c>
      <c r="J156" s="234"/>
    </row>
    <row r="157" spans="2:10" s="231" customFormat="1" ht="15" customHeight="1" x14ac:dyDescent="0.25">
      <c r="B157" s="297"/>
      <c r="C157" s="297"/>
      <c r="D157" s="297"/>
      <c r="E157" s="297"/>
      <c r="F157" s="297"/>
      <c r="G157" s="300"/>
      <c r="H157" s="301" t="s">
        <v>2015</v>
      </c>
      <c r="I157" s="302">
        <v>6176223527.6914473</v>
      </c>
      <c r="J157" s="234"/>
    </row>
    <row r="158" spans="2:10" s="231" customFormat="1" ht="15" customHeight="1" x14ac:dyDescent="0.25">
      <c r="B158" s="297"/>
      <c r="C158" s="297"/>
      <c r="D158" s="297"/>
      <c r="E158" s="297"/>
      <c r="F158" s="297"/>
      <c r="G158" s="300"/>
      <c r="H158" s="301" t="s">
        <v>2016</v>
      </c>
      <c r="I158" s="302">
        <v>5828836014.8023882</v>
      </c>
      <c r="J158" s="234"/>
    </row>
    <row r="159" spans="2:10" s="231" customFormat="1" ht="15" customHeight="1" x14ac:dyDescent="0.25">
      <c r="B159" s="297"/>
      <c r="C159" s="297"/>
      <c r="D159" s="297"/>
      <c r="E159" s="297"/>
      <c r="F159" s="297"/>
      <c r="G159" s="300"/>
      <c r="H159" s="301" t="s">
        <v>2017</v>
      </c>
      <c r="I159" s="302">
        <v>5506331017.008729</v>
      </c>
      <c r="J159" s="234"/>
    </row>
    <row r="160" spans="2:10" s="231" customFormat="1" ht="15" customHeight="1" x14ac:dyDescent="0.25">
      <c r="B160" s="297"/>
      <c r="C160" s="297"/>
      <c r="D160" s="297"/>
      <c r="E160" s="297"/>
      <c r="F160" s="297"/>
      <c r="G160" s="300"/>
      <c r="H160" s="301" t="s">
        <v>2018</v>
      </c>
      <c r="I160" s="302">
        <v>5195643566.2146082</v>
      </c>
      <c r="J160" s="234"/>
    </row>
    <row r="161" spans="2:10" s="231" customFormat="1" ht="15" customHeight="1" x14ac:dyDescent="0.25">
      <c r="B161" s="297"/>
      <c r="C161" s="297"/>
      <c r="D161" s="297"/>
      <c r="E161" s="297"/>
      <c r="F161" s="297"/>
      <c r="G161" s="300"/>
      <c r="H161" s="301" t="s">
        <v>2019</v>
      </c>
      <c r="I161" s="302">
        <v>4891320638.5705853</v>
      </c>
      <c r="J161" s="234"/>
    </row>
    <row r="162" spans="2:10" s="231" customFormat="1" ht="15" customHeight="1" x14ac:dyDescent="0.25">
      <c r="B162" s="297"/>
      <c r="C162" s="297"/>
      <c r="D162" s="297"/>
      <c r="E162" s="297"/>
      <c r="F162" s="297"/>
      <c r="G162" s="300"/>
      <c r="H162" s="301" t="s">
        <v>2020</v>
      </c>
      <c r="I162" s="302">
        <v>4586927059.3241673</v>
      </c>
      <c r="J162" s="234"/>
    </row>
    <row r="163" spans="2:10" s="231" customFormat="1" ht="15" customHeight="1" x14ac:dyDescent="0.25">
      <c r="B163" s="297"/>
      <c r="C163" s="297"/>
      <c r="D163" s="297"/>
      <c r="E163" s="297"/>
      <c r="F163" s="297"/>
      <c r="G163" s="300"/>
      <c r="H163" s="301" t="s">
        <v>2021</v>
      </c>
      <c r="I163" s="302">
        <v>4302690743.1675129</v>
      </c>
      <c r="J163" s="234"/>
    </row>
    <row r="164" spans="2:10" s="231" customFormat="1" ht="15" customHeight="1" x14ac:dyDescent="0.25">
      <c r="B164" s="297"/>
      <c r="C164" s="297"/>
      <c r="D164" s="297"/>
      <c r="E164" s="297"/>
      <c r="F164" s="297"/>
      <c r="G164" s="300"/>
      <c r="H164" s="301" t="s">
        <v>2022</v>
      </c>
      <c r="I164" s="302">
        <v>4032753260.9997768</v>
      </c>
      <c r="J164" s="234"/>
    </row>
    <row r="165" spans="2:10" s="231" customFormat="1" ht="15" customHeight="1" x14ac:dyDescent="0.25">
      <c r="B165" s="297"/>
      <c r="C165" s="297"/>
      <c r="D165" s="297"/>
      <c r="E165" s="297"/>
      <c r="F165" s="297"/>
      <c r="G165" s="300"/>
      <c r="H165" s="301" t="s">
        <v>2023</v>
      </c>
      <c r="I165" s="302">
        <v>2864254600.8208208</v>
      </c>
      <c r="J165" s="234"/>
    </row>
    <row r="166" spans="2:10" s="231" customFormat="1" ht="15" customHeight="1" x14ac:dyDescent="0.25">
      <c r="B166" s="297"/>
      <c r="C166" s="297"/>
      <c r="D166" s="297"/>
      <c r="E166" s="297"/>
      <c r="F166" s="297"/>
      <c r="G166" s="300"/>
      <c r="H166" s="301" t="s">
        <v>2024</v>
      </c>
      <c r="I166" s="302">
        <v>1889579624.3881497</v>
      </c>
      <c r="J166" s="234"/>
    </row>
    <row r="167" spans="2:10" s="231" customFormat="1" ht="15" customHeight="1" x14ac:dyDescent="0.25">
      <c r="B167" s="297"/>
      <c r="C167" s="297"/>
      <c r="D167" s="297"/>
      <c r="E167" s="297"/>
      <c r="F167" s="297"/>
      <c r="G167" s="300"/>
      <c r="H167" s="301" t="s">
        <v>2025</v>
      </c>
      <c r="I167" s="302">
        <v>1071350279.9514709</v>
      </c>
      <c r="J167" s="234"/>
    </row>
    <row r="168" spans="2:10" s="231" customFormat="1" ht="15" customHeight="1" x14ac:dyDescent="0.25">
      <c r="B168" s="297"/>
      <c r="C168" s="297"/>
      <c r="D168" s="297"/>
      <c r="E168" s="297"/>
      <c r="F168" s="297"/>
      <c r="G168" s="300"/>
      <c r="H168" s="301" t="s">
        <v>2026</v>
      </c>
      <c r="I168" s="302">
        <v>470554411.30292398</v>
      </c>
      <c r="J168" s="234"/>
    </row>
    <row r="169" spans="2:10" s="231" customFormat="1" ht="15" customHeight="1" x14ac:dyDescent="0.25">
      <c r="B169" s="287"/>
      <c r="C169" s="287"/>
      <c r="D169" s="287"/>
      <c r="E169" s="338"/>
      <c r="F169" s="338"/>
      <c r="G169" s="303"/>
      <c r="H169" s="301" t="s">
        <v>2027</v>
      </c>
      <c r="I169" s="302">
        <v>104727469.0863366</v>
      </c>
      <c r="J169" s="234"/>
    </row>
    <row r="170" spans="2:10" s="231" customFormat="1" ht="15" customHeight="1" x14ac:dyDescent="0.25">
      <c r="H170" s="301" t="s">
        <v>2028</v>
      </c>
      <c r="I170" s="302">
        <v>1026154.3426566636</v>
      </c>
      <c r="J170" s="234"/>
    </row>
    <row r="171" spans="2:10" s="231" customFormat="1" ht="15" customHeight="1" thickBot="1" x14ac:dyDescent="0.3">
      <c r="B171" s="339"/>
      <c r="C171" s="330"/>
      <c r="D171" s="339"/>
      <c r="E171" s="330"/>
      <c r="F171" s="339"/>
      <c r="G171" s="330"/>
      <c r="H171" s="301"/>
      <c r="I171" s="302"/>
      <c r="J171" s="234"/>
    </row>
    <row r="172" spans="2:10" s="231" customFormat="1" ht="15" customHeight="1" x14ac:dyDescent="0.25">
      <c r="B172" s="340" t="s">
        <v>1958</v>
      </c>
      <c r="C172" s="341"/>
      <c r="D172" s="341"/>
      <c r="E172" s="341"/>
      <c r="F172" s="341"/>
      <c r="G172" s="341"/>
      <c r="H172" s="295"/>
      <c r="I172" s="295"/>
      <c r="J172" s="234"/>
    </row>
    <row r="173" spans="2:10" ht="15" customHeight="1" x14ac:dyDescent="0.25">
      <c r="B173" s="213" t="s">
        <v>1959</v>
      </c>
      <c r="C173" s="213"/>
      <c r="D173" s="213"/>
      <c r="E173" s="213"/>
      <c r="F173" s="213"/>
      <c r="G173" s="214"/>
      <c r="H173" s="213"/>
      <c r="I173" s="213"/>
    </row>
    <row r="174" spans="2:10" s="231" customFormat="1" ht="15" customHeight="1" thickBot="1" x14ac:dyDescent="0.3">
      <c r="B174" s="306" t="s">
        <v>1960</v>
      </c>
      <c r="C174" s="307" t="s">
        <v>1961</v>
      </c>
      <c r="D174" s="307" t="s">
        <v>1962</v>
      </c>
      <c r="E174" s="307" t="s">
        <v>1963</v>
      </c>
      <c r="F174" s="307" t="s">
        <v>1964</v>
      </c>
      <c r="G174" s="307" t="s">
        <v>1965</v>
      </c>
      <c r="H174" s="308" t="s">
        <v>1966</v>
      </c>
      <c r="I174" s="307" t="s">
        <v>1967</v>
      </c>
      <c r="J174" s="234"/>
    </row>
    <row r="175" spans="2:10" s="231" customFormat="1" ht="15" customHeight="1" x14ac:dyDescent="0.25">
      <c r="B175" s="280" t="s">
        <v>1968</v>
      </c>
      <c r="C175" s="249">
        <v>411597821.12119859</v>
      </c>
      <c r="D175" s="249">
        <v>397482701.74822742</v>
      </c>
      <c r="E175" s="249">
        <v>379237763.40788996</v>
      </c>
      <c r="F175" s="249">
        <v>365423343.61138958</v>
      </c>
      <c r="G175" s="249">
        <v>347387512.88905936</v>
      </c>
      <c r="H175" s="249">
        <v>1526145271.6348748</v>
      </c>
      <c r="I175" s="249">
        <v>4302690743.1675158</v>
      </c>
      <c r="J175" s="234"/>
    </row>
    <row r="176" spans="2:10" s="231" customFormat="1" ht="15" customHeight="1" x14ac:dyDescent="0.25">
      <c r="B176" s="280" t="s">
        <v>1969</v>
      </c>
      <c r="C176" s="249">
        <v>0</v>
      </c>
      <c r="D176" s="249">
        <v>0</v>
      </c>
      <c r="E176" s="249">
        <v>0</v>
      </c>
      <c r="F176" s="249">
        <v>0</v>
      </c>
      <c r="G176" s="249">
        <v>0</v>
      </c>
      <c r="H176" s="249">
        <v>0</v>
      </c>
      <c r="I176" s="249">
        <v>0</v>
      </c>
      <c r="J176" s="234"/>
    </row>
    <row r="177" spans="2:11" s="231" customFormat="1" ht="15" customHeight="1" thickBot="1" x14ac:dyDescent="0.3">
      <c r="B177" s="306" t="s">
        <v>1970</v>
      </c>
      <c r="C177" s="274">
        <v>0</v>
      </c>
      <c r="D177" s="274">
        <v>0</v>
      </c>
      <c r="E177" s="274">
        <v>0</v>
      </c>
      <c r="F177" s="274">
        <v>121962750</v>
      </c>
      <c r="G177" s="274">
        <v>0</v>
      </c>
      <c r="H177" s="274">
        <v>0</v>
      </c>
      <c r="I177" s="230">
        <v>0</v>
      </c>
      <c r="J177" s="234"/>
    </row>
    <row r="178" spans="2:11" s="231" customFormat="1" ht="15" customHeight="1" thickBot="1" x14ac:dyDescent="0.3">
      <c r="B178" s="264" t="s">
        <v>1971</v>
      </c>
      <c r="C178" s="243">
        <v>411597821.12119859</v>
      </c>
      <c r="D178" s="243">
        <v>397482701.74822742</v>
      </c>
      <c r="E178" s="243">
        <v>379237763.40788996</v>
      </c>
      <c r="F178" s="243">
        <v>487386093.61138958</v>
      </c>
      <c r="G178" s="243">
        <v>347387512.88905936</v>
      </c>
      <c r="H178" s="243">
        <v>1526145271.6348748</v>
      </c>
      <c r="I178" s="243">
        <v>4302690743.1675158</v>
      </c>
      <c r="J178" s="234"/>
    </row>
    <row r="179" spans="2:11" s="231" customFormat="1" ht="15" customHeight="1" thickBot="1" x14ac:dyDescent="0.3">
      <c r="B179" s="264" t="s">
        <v>1972</v>
      </c>
      <c r="C179" s="243">
        <v>770000000</v>
      </c>
      <c r="D179" s="243">
        <v>1000000000</v>
      </c>
      <c r="E179" s="243">
        <v>0</v>
      </c>
      <c r="F179" s="243">
        <v>2750000000</v>
      </c>
      <c r="G179" s="243">
        <v>0</v>
      </c>
      <c r="H179" s="243">
        <v>0</v>
      </c>
      <c r="I179" s="243">
        <v>0</v>
      </c>
      <c r="J179" s="234"/>
    </row>
    <row r="180" spans="2:11" s="231" customFormat="1" ht="15" customHeight="1" x14ac:dyDescent="0.25">
      <c r="B180" s="340" t="s">
        <v>1958</v>
      </c>
      <c r="C180" s="341"/>
      <c r="D180" s="341"/>
      <c r="E180" s="341"/>
      <c r="F180" s="341"/>
      <c r="G180" s="341"/>
      <c r="H180" s="246"/>
      <c r="I180" s="246"/>
      <c r="J180" s="234"/>
    </row>
    <row r="181" spans="2:11" ht="15" customHeight="1" x14ac:dyDescent="0.25">
      <c r="B181" s="213" t="s">
        <v>1973</v>
      </c>
      <c r="C181" s="213"/>
      <c r="D181" s="213"/>
      <c r="E181" s="213"/>
      <c r="F181" s="213"/>
      <c r="G181" s="214"/>
      <c r="H181" s="213"/>
      <c r="I181" s="213" t="s">
        <v>1829</v>
      </c>
    </row>
    <row r="182" spans="2:11" s="231" customFormat="1" ht="15" customHeight="1" x14ac:dyDescent="0.25">
      <c r="B182" s="335" t="s">
        <v>1974</v>
      </c>
      <c r="C182" s="335"/>
      <c r="D182" s="335"/>
      <c r="E182" s="335"/>
      <c r="F182" s="335"/>
      <c r="G182" s="335"/>
      <c r="H182" s="299"/>
      <c r="I182" s="299"/>
      <c r="J182" s="234"/>
    </row>
    <row r="183" spans="2:11" s="231" customFormat="1" ht="15" customHeight="1" x14ac:dyDescent="0.25">
      <c r="B183" s="349" t="s">
        <v>1975</v>
      </c>
      <c r="C183" s="349"/>
      <c r="D183" s="349"/>
      <c r="E183" s="349"/>
      <c r="F183" s="349"/>
      <c r="G183" s="250"/>
      <c r="H183" s="299"/>
      <c r="I183" s="227">
        <v>121962750</v>
      </c>
      <c r="J183" s="234"/>
    </row>
    <row r="184" spans="2:11" s="231" customFormat="1" ht="15" customHeight="1" x14ac:dyDescent="0.25">
      <c r="B184" s="349" t="s">
        <v>1976</v>
      </c>
      <c r="C184" s="349"/>
      <c r="D184" s="349"/>
      <c r="E184" s="349"/>
      <c r="F184" s="349"/>
      <c r="G184" s="257"/>
      <c r="H184" s="286"/>
      <c r="I184" s="228">
        <v>0</v>
      </c>
      <c r="J184" s="234"/>
      <c r="K184" s="235"/>
    </row>
    <row r="185" spans="2:11" s="231" customFormat="1" ht="15" customHeight="1" x14ac:dyDescent="0.25">
      <c r="B185" s="349" t="s">
        <v>1977</v>
      </c>
      <c r="C185" s="349"/>
      <c r="D185" s="349"/>
      <c r="E185" s="349"/>
      <c r="F185" s="349"/>
      <c r="G185" s="257"/>
      <c r="H185" s="286"/>
      <c r="I185" s="228">
        <v>121962750</v>
      </c>
      <c r="J185" s="234"/>
    </row>
    <row r="186" spans="2:11" s="231" customFormat="1" ht="15" customHeight="1" x14ac:dyDescent="0.25">
      <c r="B186" s="335" t="s">
        <v>1978</v>
      </c>
      <c r="C186" s="335"/>
      <c r="D186" s="335"/>
      <c r="E186" s="335"/>
      <c r="F186" s="335"/>
      <c r="G186" s="335"/>
      <c r="H186" s="299"/>
      <c r="I186" s="299"/>
      <c r="J186" s="234"/>
    </row>
    <row r="187" spans="2:11" s="231" customFormat="1" ht="15" customHeight="1" x14ac:dyDescent="0.25">
      <c r="B187" s="331" t="s">
        <v>1979</v>
      </c>
      <c r="C187" s="331"/>
      <c r="D187" s="331"/>
      <c r="E187" s="331"/>
      <c r="F187" s="331"/>
      <c r="G187" s="331"/>
      <c r="H187" s="288"/>
      <c r="I187" s="227">
        <v>2689833.3333333302</v>
      </c>
      <c r="J187" s="234"/>
    </row>
    <row r="188" spans="2:11" s="231" customFormat="1" ht="15" customHeight="1" x14ac:dyDescent="0.25">
      <c r="B188" s="332" t="s">
        <v>1980</v>
      </c>
      <c r="C188" s="332"/>
      <c r="D188" s="332"/>
      <c r="E188" s="332"/>
      <c r="F188" s="332"/>
      <c r="G188" s="332"/>
      <c r="H188" s="304"/>
      <c r="I188" s="228">
        <v>2689833.3333333302</v>
      </c>
      <c r="J188" s="234"/>
    </row>
    <row r="189" spans="2:11" s="231" customFormat="1" ht="15" customHeight="1" x14ac:dyDescent="0.25">
      <c r="B189" s="332" t="s">
        <v>1981</v>
      </c>
      <c r="C189" s="332"/>
      <c r="D189" s="332"/>
      <c r="E189" s="332"/>
      <c r="F189" s="332"/>
      <c r="G189" s="332"/>
      <c r="H189" s="304"/>
      <c r="I189" s="228">
        <v>0</v>
      </c>
      <c r="J189" s="234"/>
    </row>
    <row r="190" spans="2:11" s="231" customFormat="1" ht="15" customHeight="1" thickBot="1" x14ac:dyDescent="0.3">
      <c r="B190" s="333" t="s">
        <v>1982</v>
      </c>
      <c r="C190" s="333"/>
      <c r="D190" s="333"/>
      <c r="E190" s="333"/>
      <c r="F190" s="333"/>
      <c r="G190" s="333"/>
      <c r="H190" s="274"/>
      <c r="I190" s="215">
        <v>0</v>
      </c>
      <c r="J190" s="234"/>
    </row>
    <row r="191" spans="2:11" s="231" customFormat="1" ht="15" customHeight="1" x14ac:dyDescent="0.25">
      <c r="B191" s="334" t="s">
        <v>1983</v>
      </c>
      <c r="C191" s="334"/>
      <c r="D191" s="334"/>
      <c r="E191" s="334"/>
      <c r="F191" s="334"/>
      <c r="G191" s="334"/>
      <c r="H191" s="275"/>
      <c r="I191" s="276"/>
      <c r="J191" s="234"/>
    </row>
    <row r="192" spans="2:11" ht="15" customHeight="1" x14ac:dyDescent="0.25">
      <c r="B192" s="213" t="s">
        <v>1984</v>
      </c>
      <c r="C192" s="213"/>
      <c r="D192" s="213"/>
      <c r="E192" s="213"/>
      <c r="F192" s="213"/>
      <c r="G192" s="214"/>
      <c r="H192" s="213"/>
      <c r="I192" s="213" t="s">
        <v>1829</v>
      </c>
    </row>
    <row r="193" spans="2:10" s="231" customFormat="1" ht="15" customHeight="1" x14ac:dyDescent="0.25">
      <c r="B193" s="335" t="s">
        <v>1985</v>
      </c>
      <c r="C193" s="335"/>
      <c r="D193" s="335"/>
      <c r="E193" s="335"/>
      <c r="F193" s="335"/>
      <c r="G193" s="335"/>
      <c r="H193" s="299"/>
      <c r="I193" s="227">
        <v>0</v>
      </c>
      <c r="J193" s="234"/>
    </row>
    <row r="194" spans="2:10" s="231" customFormat="1" ht="15" customHeight="1" x14ac:dyDescent="0.25">
      <c r="B194" s="335" t="s">
        <v>1986</v>
      </c>
      <c r="C194" s="335"/>
      <c r="D194" s="335"/>
      <c r="E194" s="335"/>
      <c r="F194" s="335"/>
      <c r="G194" s="335"/>
      <c r="H194" s="299"/>
      <c r="I194" s="227">
        <v>0</v>
      </c>
      <c r="J194" s="234"/>
    </row>
    <row r="195" spans="2:10" s="231" customFormat="1" ht="15" customHeight="1" x14ac:dyDescent="0.25">
      <c r="B195" s="332" t="s">
        <v>1987</v>
      </c>
      <c r="C195" s="332"/>
      <c r="D195" s="332"/>
      <c r="E195" s="332"/>
      <c r="F195" s="332"/>
      <c r="G195" s="332"/>
      <c r="H195" s="304"/>
      <c r="I195" s="228">
        <v>0</v>
      </c>
      <c r="J195" s="234"/>
    </row>
    <row r="196" spans="2:10" s="231" customFormat="1" ht="15" customHeight="1" x14ac:dyDescent="0.25">
      <c r="B196" s="332" t="s">
        <v>1988</v>
      </c>
      <c r="C196" s="332"/>
      <c r="D196" s="332"/>
      <c r="E196" s="332"/>
      <c r="F196" s="332"/>
      <c r="G196" s="332"/>
      <c r="H196" s="304"/>
      <c r="I196" s="228">
        <v>0</v>
      </c>
      <c r="J196" s="234"/>
    </row>
    <row r="197" spans="2:10" s="231" customFormat="1" ht="15" customHeight="1" thickBot="1" x14ac:dyDescent="0.3">
      <c r="B197" s="335" t="s">
        <v>1989</v>
      </c>
      <c r="C197" s="335"/>
      <c r="D197" s="335"/>
      <c r="E197" s="335"/>
      <c r="F197" s="335"/>
      <c r="G197" s="335"/>
      <c r="H197" s="304"/>
      <c r="I197" s="227">
        <v>0</v>
      </c>
      <c r="J197" s="234"/>
    </row>
    <row r="198" spans="2:10" s="231" customFormat="1" ht="15" customHeight="1" x14ac:dyDescent="0.25">
      <c r="B198" s="347" t="s">
        <v>1990</v>
      </c>
      <c r="C198" s="347"/>
      <c r="D198" s="347"/>
      <c r="E198" s="347"/>
      <c r="F198" s="347"/>
      <c r="G198" s="347"/>
      <c r="H198" s="275"/>
      <c r="I198" s="276"/>
      <c r="J198" s="234"/>
    </row>
    <row r="199" spans="2:10" s="231" customFormat="1" ht="15" customHeight="1" x14ac:dyDescent="0.25">
      <c r="B199" s="310"/>
      <c r="C199" s="310"/>
      <c r="D199" s="310"/>
      <c r="E199" s="310"/>
      <c r="F199" s="310"/>
      <c r="G199" s="310"/>
      <c r="H199" s="304"/>
      <c r="I199" s="228"/>
      <c r="J199" s="234"/>
    </row>
    <row r="200" spans="2:10" s="231" customFormat="1" ht="15" customHeight="1" x14ac:dyDescent="0.25">
      <c r="B200" s="310"/>
      <c r="C200" s="310"/>
      <c r="D200" s="310"/>
      <c r="E200" s="310"/>
      <c r="F200" s="310"/>
      <c r="G200" s="310"/>
      <c r="H200" s="304"/>
      <c r="I200" s="228"/>
      <c r="J200" s="232"/>
    </row>
    <row r="201" spans="2:10" s="231" customFormat="1" ht="15" customHeight="1" x14ac:dyDescent="0.25">
      <c r="B201" s="310"/>
      <c r="C201" s="310"/>
      <c r="D201" s="310"/>
      <c r="E201" s="310"/>
      <c r="F201" s="310"/>
      <c r="G201" s="310"/>
      <c r="H201" s="304"/>
      <c r="I201" s="228"/>
      <c r="J201" s="232"/>
    </row>
    <row r="202" spans="2:10" s="231" customFormat="1" ht="15" customHeight="1" x14ac:dyDescent="0.25">
      <c r="B202" s="310"/>
      <c r="C202" s="310"/>
      <c r="D202" s="310"/>
      <c r="E202" s="310"/>
      <c r="F202" s="310"/>
      <c r="G202" s="310"/>
      <c r="H202" s="304"/>
      <c r="I202" s="228"/>
      <c r="J202" s="232"/>
    </row>
    <row r="203" spans="2:10" s="231" customFormat="1" ht="15" customHeight="1" x14ac:dyDescent="0.25">
      <c r="B203" s="310"/>
      <c r="C203" s="310"/>
      <c r="D203" s="310"/>
      <c r="E203" s="310"/>
      <c r="F203" s="310"/>
      <c r="G203" s="310"/>
      <c r="H203" s="304"/>
      <c r="I203" s="228"/>
      <c r="J203" s="232"/>
    </row>
    <row r="204" spans="2:10" s="231" customFormat="1" ht="15" customHeight="1" x14ac:dyDescent="0.25">
      <c r="B204" s="310"/>
      <c r="C204" s="310"/>
      <c r="D204" s="310"/>
      <c r="E204" s="310"/>
      <c r="F204" s="310"/>
      <c r="G204" s="310"/>
      <c r="H204" s="304"/>
      <c r="I204" s="228"/>
      <c r="J204" s="232"/>
    </row>
    <row r="205" spans="2:10" ht="15" customHeight="1" x14ac:dyDescent="0.25">
      <c r="B205" s="213" t="s">
        <v>1991</v>
      </c>
      <c r="C205" s="213"/>
      <c r="D205" s="213"/>
      <c r="E205" s="213"/>
      <c r="F205" s="213"/>
      <c r="G205" s="214"/>
      <c r="H205" s="213"/>
      <c r="I205" s="213"/>
      <c r="J205" s="232"/>
    </row>
    <row r="206" spans="2:10" s="231" customFormat="1" ht="15" customHeight="1" x14ac:dyDescent="0.25">
      <c r="B206" s="280" t="s">
        <v>1992</v>
      </c>
      <c r="C206" s="280"/>
      <c r="D206" s="280"/>
      <c r="E206" s="280"/>
      <c r="F206" s="280"/>
      <c r="G206" s="280"/>
      <c r="H206" s="348" t="s">
        <v>1993</v>
      </c>
      <c r="I206" s="330"/>
      <c r="J206" s="232"/>
    </row>
    <row r="207" spans="2:10" s="231" customFormat="1" ht="15" customHeight="1" x14ac:dyDescent="0.25">
      <c r="B207" s="309" t="s">
        <v>1994</v>
      </c>
      <c r="C207" s="329" t="s">
        <v>1786</v>
      </c>
      <c r="D207" s="329"/>
      <c r="E207" s="329"/>
      <c r="F207" s="329"/>
      <c r="G207" s="329"/>
      <c r="H207" s="329"/>
      <c r="I207" s="329"/>
      <c r="J207" s="234"/>
    </row>
    <row r="208" spans="2:10" s="231" customFormat="1" ht="15" customHeight="1" x14ac:dyDescent="0.25">
      <c r="B208" s="309" t="s">
        <v>1995</v>
      </c>
      <c r="C208" s="329" t="s">
        <v>1789</v>
      </c>
      <c r="D208" s="330"/>
      <c r="E208" s="330"/>
      <c r="F208" s="330"/>
      <c r="G208" s="330"/>
      <c r="H208" s="330"/>
      <c r="I208" s="330"/>
      <c r="J208" s="234"/>
    </row>
    <row r="209" spans="1:10" ht="15" customHeight="1" x14ac:dyDescent="0.25">
      <c r="B209" s="213" t="s">
        <v>1996</v>
      </c>
      <c r="C209" s="213"/>
      <c r="D209" s="213"/>
      <c r="E209" s="213"/>
      <c r="F209" s="213"/>
      <c r="G209" s="213"/>
      <c r="H209" s="213"/>
      <c r="I209" s="213"/>
    </row>
    <row r="210" spans="1:10" s="231" customFormat="1" ht="60" customHeight="1" x14ac:dyDescent="0.25">
      <c r="B210" s="327" t="s">
        <v>1997</v>
      </c>
      <c r="C210" s="327"/>
      <c r="D210" s="327"/>
      <c r="E210" s="327"/>
      <c r="F210" s="327"/>
      <c r="G210" s="327"/>
      <c r="H210" s="327"/>
      <c r="I210" s="327"/>
      <c r="J210" s="234"/>
    </row>
    <row r="211" spans="1:10" s="236" customFormat="1" ht="15" customHeight="1" x14ac:dyDescent="0.25">
      <c r="A211" s="311"/>
      <c r="B211" s="328" t="s">
        <v>1998</v>
      </c>
      <c r="C211" s="328"/>
      <c r="D211" s="328"/>
      <c r="E211" s="328"/>
      <c r="F211" s="328"/>
      <c r="G211" s="328"/>
      <c r="H211" s="328"/>
      <c r="I211" s="328"/>
    </row>
    <row r="212" spans="1:10" s="236" customFormat="1" ht="15" customHeight="1" x14ac:dyDescent="0.25">
      <c r="A212" s="311"/>
      <c r="B212" s="328"/>
      <c r="C212" s="328"/>
      <c r="D212" s="328"/>
      <c r="E212" s="328"/>
      <c r="F212" s="328"/>
      <c r="G212" s="328"/>
      <c r="H212" s="328"/>
      <c r="I212" s="328"/>
    </row>
    <row r="213" spans="1:10" s="236" customFormat="1" ht="60" customHeight="1" x14ac:dyDescent="0.25">
      <c r="A213" s="311"/>
      <c r="B213" s="327" t="s">
        <v>1999</v>
      </c>
      <c r="C213" s="327"/>
      <c r="D213" s="327"/>
      <c r="E213" s="327"/>
      <c r="F213" s="327"/>
      <c r="G213" s="327"/>
      <c r="H213" s="327"/>
      <c r="I213" s="327"/>
    </row>
    <row r="214" spans="1:10" s="236" customFormat="1" ht="15" customHeight="1" x14ac:dyDescent="0.25">
      <c r="A214" s="311"/>
      <c r="B214" s="328" t="s">
        <v>2000</v>
      </c>
      <c r="C214" s="328"/>
      <c r="D214" s="328"/>
      <c r="E214" s="328"/>
      <c r="F214" s="328"/>
      <c r="G214" s="328"/>
      <c r="H214" s="328"/>
      <c r="I214" s="328"/>
    </row>
    <row r="215" spans="1:10" s="236" customFormat="1" ht="15" customHeight="1" x14ac:dyDescent="0.25">
      <c r="A215" s="311"/>
      <c r="B215" s="328"/>
      <c r="C215" s="328"/>
      <c r="D215" s="328"/>
      <c r="E215" s="328"/>
      <c r="F215" s="328"/>
      <c r="G215" s="328"/>
      <c r="H215" s="328"/>
      <c r="I215" s="328"/>
    </row>
    <row r="216" spans="1:10" s="236" customFormat="1" ht="51" customHeight="1" x14ac:dyDescent="0.25">
      <c r="A216" s="311"/>
      <c r="B216" s="327" t="s">
        <v>2001</v>
      </c>
      <c r="C216" s="327"/>
      <c r="D216" s="327"/>
      <c r="E216" s="327"/>
      <c r="F216" s="327"/>
      <c r="G216" s="327"/>
      <c r="H216" s="327"/>
      <c r="I216" s="327"/>
    </row>
    <row r="217" spans="1:10" s="236" customFormat="1" ht="15" customHeight="1" x14ac:dyDescent="0.25">
      <c r="A217" s="311"/>
      <c r="B217" s="328" t="s">
        <v>2002</v>
      </c>
      <c r="C217" s="328"/>
      <c r="D217" s="328"/>
      <c r="E217" s="328"/>
      <c r="F217" s="328"/>
      <c r="G217" s="328"/>
      <c r="H217" s="328"/>
      <c r="I217" s="328"/>
    </row>
    <row r="218" spans="1:10" s="236" customFormat="1" ht="15" customHeight="1" x14ac:dyDescent="0.25">
      <c r="A218" s="311"/>
      <c r="B218" s="328"/>
      <c r="C218" s="328"/>
      <c r="D218" s="328"/>
      <c r="E218" s="328"/>
      <c r="F218" s="328"/>
      <c r="G218" s="328"/>
      <c r="H218" s="328"/>
      <c r="I218" s="328"/>
    </row>
    <row r="219" spans="1:10" s="236" customFormat="1" ht="60" customHeight="1" x14ac:dyDescent="0.25">
      <c r="A219" s="311"/>
      <c r="B219" s="327" t="s">
        <v>2003</v>
      </c>
      <c r="C219" s="327"/>
      <c r="D219" s="327"/>
      <c r="E219" s="327"/>
      <c r="F219" s="327"/>
      <c r="G219" s="327"/>
      <c r="H219" s="327"/>
      <c r="I219" s="327"/>
    </row>
    <row r="220" spans="1:10" s="236" customFormat="1" ht="15" customHeight="1" x14ac:dyDescent="0.25">
      <c r="A220" s="311"/>
      <c r="B220" s="328" t="s">
        <v>2004</v>
      </c>
      <c r="C220" s="328"/>
      <c r="D220" s="328"/>
      <c r="E220" s="328"/>
      <c r="F220" s="328"/>
      <c r="G220" s="328"/>
      <c r="H220" s="328"/>
      <c r="I220" s="328"/>
    </row>
    <row r="221" spans="1:10" s="236" customFormat="1" ht="15" customHeight="1" x14ac:dyDescent="0.25">
      <c r="A221" s="311"/>
      <c r="B221" s="328"/>
      <c r="C221" s="328"/>
      <c r="D221" s="328"/>
      <c r="E221" s="328"/>
      <c r="F221" s="328"/>
      <c r="G221" s="328"/>
      <c r="H221" s="328"/>
      <c r="I221" s="328"/>
    </row>
    <row r="222" spans="1:10" s="236" customFormat="1" ht="60" customHeight="1" x14ac:dyDescent="0.25">
      <c r="A222" s="311"/>
      <c r="B222" s="327" t="s">
        <v>2005</v>
      </c>
      <c r="C222" s="327"/>
      <c r="D222" s="327"/>
      <c r="E222" s="327"/>
      <c r="F222" s="327"/>
      <c r="G222" s="327"/>
      <c r="H222" s="327"/>
      <c r="I222" s="327"/>
    </row>
    <row r="223" spans="1:10" s="236" customFormat="1" ht="15" customHeight="1" x14ac:dyDescent="0.25">
      <c r="A223" s="311"/>
      <c r="B223" s="328" t="s">
        <v>2006</v>
      </c>
      <c r="C223" s="328"/>
      <c r="D223" s="328"/>
      <c r="E223" s="328"/>
      <c r="F223" s="328"/>
      <c r="G223" s="328"/>
      <c r="H223" s="328"/>
      <c r="I223" s="328"/>
    </row>
    <row r="224" spans="1:10" s="236" customFormat="1" ht="15" customHeight="1" x14ac:dyDescent="0.25">
      <c r="A224" s="311"/>
      <c r="B224" s="328"/>
      <c r="C224" s="328"/>
      <c r="D224" s="328"/>
      <c r="E224" s="328"/>
      <c r="F224" s="328"/>
      <c r="G224" s="328"/>
      <c r="H224" s="328"/>
      <c r="I224" s="328"/>
    </row>
    <row r="225" spans="1:9" s="236" customFormat="1" ht="60" customHeight="1" x14ac:dyDescent="0.25">
      <c r="A225" s="311"/>
      <c r="B225" s="327" t="s">
        <v>2007</v>
      </c>
      <c r="C225" s="327"/>
      <c r="D225" s="327"/>
      <c r="E225" s="327"/>
      <c r="F225" s="327"/>
      <c r="G225" s="327"/>
      <c r="H225" s="327"/>
      <c r="I225" s="327"/>
    </row>
    <row r="226" spans="1:9" s="236" customFormat="1" ht="15" customHeight="1" x14ac:dyDescent="0.25">
      <c r="A226" s="311"/>
      <c r="B226" s="328" t="s">
        <v>2008</v>
      </c>
      <c r="C226" s="328"/>
      <c r="D226" s="328"/>
      <c r="E226" s="328"/>
      <c r="F226" s="328"/>
      <c r="G226" s="328"/>
      <c r="H226" s="328"/>
      <c r="I226" s="328"/>
    </row>
    <row r="227" spans="1:9" s="236" customFormat="1" ht="15" customHeight="1" x14ac:dyDescent="0.25">
      <c r="A227" s="311"/>
      <c r="B227" s="328"/>
      <c r="C227" s="328"/>
      <c r="D227" s="328"/>
      <c r="E227" s="328"/>
      <c r="F227" s="328"/>
      <c r="G227" s="328"/>
      <c r="H227" s="328"/>
      <c r="I227" s="328"/>
    </row>
    <row r="228" spans="1:9" s="236" customFormat="1" ht="60" customHeight="1" x14ac:dyDescent="0.25">
      <c r="A228" s="311"/>
      <c r="B228" s="327" t="s">
        <v>2009</v>
      </c>
      <c r="C228" s="327"/>
      <c r="D228" s="327"/>
      <c r="E228" s="327"/>
      <c r="F228" s="327"/>
      <c r="G228" s="327"/>
      <c r="H228" s="327"/>
      <c r="I228" s="327"/>
    </row>
    <row r="229" spans="1:9" s="236" customFormat="1" ht="15" customHeight="1" x14ac:dyDescent="0.25">
      <c r="A229" s="311"/>
      <c r="B229" s="328" t="s">
        <v>2010</v>
      </c>
      <c r="C229" s="328"/>
      <c r="D229" s="328"/>
      <c r="E229" s="328"/>
      <c r="F229" s="328"/>
      <c r="G229" s="328"/>
      <c r="H229" s="328"/>
      <c r="I229" s="328"/>
    </row>
    <row r="230" spans="1:9" s="236" customFormat="1" ht="15" customHeight="1" x14ac:dyDescent="0.25">
      <c r="A230" s="311"/>
      <c r="B230" s="328"/>
      <c r="C230" s="328"/>
      <c r="D230" s="328"/>
      <c r="E230" s="328"/>
      <c r="F230" s="328"/>
      <c r="G230" s="328"/>
      <c r="H230" s="328"/>
      <c r="I230" s="328"/>
    </row>
    <row r="231" spans="1:9" s="236" customFormat="1" ht="39" customHeight="1" x14ac:dyDescent="0.25">
      <c r="A231" s="311"/>
      <c r="B231" s="250"/>
      <c r="C231" s="250"/>
      <c r="D231" s="312"/>
      <c r="E231" s="313"/>
      <c r="F231" s="313"/>
      <c r="G231" s="313"/>
    </row>
    <row r="232" spans="1:9" s="236" customFormat="1" ht="15" customHeight="1" x14ac:dyDescent="0.25">
      <c r="A232" s="311"/>
      <c r="B232" s="250"/>
      <c r="C232" s="250"/>
      <c r="D232" s="312"/>
      <c r="E232" s="313"/>
      <c r="F232" s="313"/>
      <c r="G232" s="313"/>
    </row>
    <row r="233" spans="1:9" s="236" customFormat="1" ht="15" customHeight="1" x14ac:dyDescent="0.25">
      <c r="A233" s="311"/>
      <c r="B233" s="250"/>
      <c r="C233" s="250"/>
      <c r="D233" s="312"/>
      <c r="E233" s="313"/>
      <c r="F233" s="313"/>
      <c r="G233" s="313"/>
    </row>
    <row r="234" spans="1:9" s="236" customFormat="1" ht="15" customHeight="1" x14ac:dyDescent="0.25">
      <c r="A234" s="311"/>
      <c r="B234" s="250"/>
      <c r="C234" s="250"/>
      <c r="D234" s="312"/>
      <c r="E234" s="313"/>
      <c r="F234" s="313"/>
      <c r="G234" s="313"/>
    </row>
    <row r="235" spans="1:9" s="236" customFormat="1" ht="15" customHeight="1" x14ac:dyDescent="0.25">
      <c r="A235" s="311"/>
      <c r="B235" s="250"/>
      <c r="C235" s="250"/>
      <c r="D235" s="312"/>
      <c r="E235" s="313"/>
      <c r="F235" s="313"/>
      <c r="G235" s="313"/>
    </row>
    <row r="236" spans="1:9" s="236" customFormat="1" ht="15" customHeight="1" x14ac:dyDescent="0.25">
      <c r="A236" s="311"/>
      <c r="B236" s="250"/>
      <c r="C236" s="250"/>
      <c r="D236" s="312"/>
      <c r="E236" s="313"/>
      <c r="F236" s="313"/>
      <c r="G236" s="313"/>
    </row>
    <row r="237" spans="1:9" s="236" customFormat="1" ht="15" customHeight="1" x14ac:dyDescent="0.25">
      <c r="A237" s="311"/>
      <c r="B237" s="250"/>
      <c r="C237" s="250"/>
      <c r="D237" s="312"/>
      <c r="E237" s="313"/>
      <c r="F237" s="313"/>
      <c r="G237" s="313"/>
    </row>
    <row r="238" spans="1:9" s="236" customFormat="1" ht="15" customHeight="1" x14ac:dyDescent="0.25">
      <c r="A238" s="311"/>
      <c r="B238" s="250"/>
      <c r="C238" s="250"/>
      <c r="D238" s="312"/>
      <c r="E238" s="313"/>
      <c r="F238" s="313"/>
      <c r="G238" s="313"/>
    </row>
    <row r="239" spans="1:9" s="236" customFormat="1" ht="15" customHeight="1" x14ac:dyDescent="0.25">
      <c r="A239" s="311"/>
      <c r="B239" s="250"/>
      <c r="C239" s="250"/>
      <c r="D239" s="312"/>
      <c r="E239" s="313"/>
      <c r="F239" s="313"/>
      <c r="G239" s="313"/>
    </row>
    <row r="240" spans="1:9" s="236" customFormat="1" ht="15" customHeight="1" x14ac:dyDescent="0.25">
      <c r="A240" s="311"/>
      <c r="B240" s="250"/>
      <c r="C240" s="250"/>
      <c r="D240" s="312"/>
      <c r="E240" s="313"/>
      <c r="F240" s="313"/>
      <c r="G240" s="313"/>
    </row>
    <row r="241" spans="1:24" s="236" customFormat="1" ht="15" customHeight="1" x14ac:dyDescent="0.25">
      <c r="A241" s="311"/>
      <c r="B241" s="250"/>
      <c r="C241" s="250"/>
      <c r="D241" s="312"/>
      <c r="E241" s="313"/>
      <c r="F241" s="313"/>
      <c r="G241" s="313"/>
    </row>
    <row r="242" spans="1:24" s="236" customFormat="1" ht="15" customHeight="1" x14ac:dyDescent="0.25">
      <c r="A242" s="311"/>
      <c r="B242" s="250"/>
      <c r="C242" s="250"/>
      <c r="D242" s="312"/>
      <c r="E242" s="313"/>
      <c r="F242" s="313"/>
      <c r="G242" s="313"/>
    </row>
    <row r="243" spans="1:24" s="236" customFormat="1" ht="15" customHeight="1" x14ac:dyDescent="0.25">
      <c r="A243" s="311"/>
      <c r="B243" s="250"/>
      <c r="C243" s="250"/>
      <c r="D243" s="312"/>
      <c r="E243" s="313"/>
      <c r="F243" s="313"/>
      <c r="G243" s="313"/>
    </row>
    <row r="244" spans="1:24" s="236" customFormat="1" ht="15" customHeight="1" x14ac:dyDescent="0.25">
      <c r="A244" s="311"/>
      <c r="B244" s="250"/>
      <c r="C244" s="250"/>
      <c r="D244" s="312"/>
      <c r="E244" s="313"/>
      <c r="F244" s="313"/>
      <c r="G244" s="313"/>
    </row>
    <row r="245" spans="1:24" s="236" customFormat="1" ht="15" customHeight="1" x14ac:dyDescent="0.25">
      <c r="A245" s="311"/>
      <c r="B245" s="250"/>
      <c r="C245" s="250"/>
      <c r="D245" s="312"/>
      <c r="E245" s="313"/>
      <c r="F245" s="313"/>
      <c r="G245" s="313"/>
    </row>
    <row r="246" spans="1:24" s="316" customFormat="1" ht="15" customHeight="1" x14ac:dyDescent="0.25">
      <c r="A246" s="315"/>
      <c r="B246" s="250"/>
      <c r="C246" s="250"/>
      <c r="D246" s="317"/>
      <c r="E246" s="318"/>
      <c r="F246" s="318"/>
      <c r="G246" s="318"/>
      <c r="J246" s="236"/>
      <c r="K246" s="236"/>
      <c r="L246" s="236"/>
      <c r="M246" s="236"/>
      <c r="N246" s="236"/>
      <c r="O246" s="236"/>
      <c r="P246" s="236"/>
      <c r="Q246" s="236"/>
      <c r="R246" s="236"/>
      <c r="S246" s="236"/>
      <c r="T246" s="236"/>
      <c r="U246" s="236"/>
      <c r="V246" s="236"/>
      <c r="W246" s="236"/>
      <c r="X246" s="236"/>
    </row>
    <row r="247" spans="1:24" s="316" customFormat="1" ht="15" customHeight="1" x14ac:dyDescent="0.25">
      <c r="A247" s="315"/>
      <c r="B247" s="250"/>
      <c r="C247" s="250"/>
      <c r="D247" s="317"/>
      <c r="E247" s="318"/>
      <c r="F247" s="318"/>
      <c r="G247" s="318"/>
      <c r="J247" s="236"/>
      <c r="K247" s="236"/>
      <c r="L247" s="236"/>
      <c r="M247" s="236"/>
      <c r="N247" s="236"/>
      <c r="O247" s="236"/>
      <c r="P247" s="236"/>
      <c r="Q247" s="236"/>
      <c r="R247" s="236"/>
      <c r="S247" s="236"/>
      <c r="T247" s="236"/>
      <c r="U247" s="236"/>
      <c r="V247" s="236"/>
      <c r="W247" s="236"/>
      <c r="X247" s="236"/>
    </row>
    <row r="248" spans="1:24" s="316" customFormat="1" ht="15" customHeight="1" x14ac:dyDescent="0.25">
      <c r="A248" s="315"/>
      <c r="B248" s="250"/>
      <c r="C248" s="250"/>
      <c r="D248" s="317"/>
      <c r="E248" s="318"/>
      <c r="F248" s="318"/>
      <c r="G248" s="318"/>
      <c r="J248" s="236"/>
      <c r="K248" s="236"/>
      <c r="L248" s="236"/>
      <c r="M248" s="236"/>
      <c r="N248" s="236"/>
      <c r="O248" s="236"/>
      <c r="P248" s="236"/>
      <c r="Q248" s="236"/>
      <c r="R248" s="236"/>
      <c r="S248" s="236"/>
      <c r="T248" s="236"/>
      <c r="U248" s="236"/>
      <c r="V248" s="236"/>
      <c r="W248" s="236"/>
      <c r="X248" s="236"/>
    </row>
    <row r="249" spans="1:24" s="316" customFormat="1" ht="15" customHeight="1" x14ac:dyDescent="0.25">
      <c r="A249" s="315"/>
      <c r="B249" s="250"/>
      <c r="C249" s="250"/>
      <c r="D249" s="317"/>
      <c r="E249" s="318"/>
      <c r="F249" s="318"/>
      <c r="G249" s="318"/>
      <c r="J249" s="236"/>
      <c r="K249" s="236"/>
      <c r="L249" s="236"/>
      <c r="M249" s="236"/>
      <c r="N249" s="236"/>
      <c r="O249" s="236"/>
      <c r="P249" s="236"/>
      <c r="Q249" s="236"/>
      <c r="R249" s="236"/>
      <c r="S249" s="236"/>
      <c r="T249" s="236"/>
      <c r="U249" s="236"/>
      <c r="V249" s="236"/>
      <c r="W249" s="236"/>
      <c r="X249" s="236"/>
    </row>
    <row r="250" spans="1:24" s="316" customFormat="1" ht="15" customHeight="1" x14ac:dyDescent="0.25">
      <c r="A250" s="315"/>
      <c r="B250" s="250"/>
      <c r="C250" s="250"/>
      <c r="D250" s="317"/>
      <c r="E250" s="318"/>
      <c r="F250" s="318"/>
      <c r="G250" s="318"/>
      <c r="J250" s="236"/>
      <c r="K250" s="236"/>
      <c r="L250" s="236"/>
      <c r="M250" s="236"/>
      <c r="N250" s="236"/>
      <c r="O250" s="236"/>
      <c r="P250" s="236"/>
      <c r="Q250" s="236"/>
      <c r="R250" s="236"/>
      <c r="S250" s="236"/>
      <c r="T250" s="236"/>
      <c r="U250" s="236"/>
      <c r="V250" s="236"/>
      <c r="W250" s="236"/>
      <c r="X250" s="236"/>
    </row>
    <row r="251" spans="1:24" s="316" customFormat="1" ht="15" customHeight="1" x14ac:dyDescent="0.25">
      <c r="A251" s="315"/>
      <c r="B251" s="250"/>
      <c r="C251" s="250"/>
      <c r="D251" s="317"/>
      <c r="E251" s="318"/>
      <c r="F251" s="318"/>
      <c r="G251" s="318"/>
      <c r="J251" s="236"/>
      <c r="K251" s="236"/>
      <c r="L251" s="236"/>
      <c r="M251" s="236"/>
      <c r="N251" s="236"/>
      <c r="O251" s="236"/>
      <c r="P251" s="236"/>
      <c r="Q251" s="236"/>
      <c r="R251" s="236"/>
      <c r="S251" s="236"/>
      <c r="T251" s="236"/>
      <c r="U251" s="236"/>
      <c r="V251" s="236"/>
      <c r="W251" s="236"/>
      <c r="X251" s="236"/>
    </row>
    <row r="252" spans="1:24" s="316" customFormat="1" ht="15" customHeight="1" x14ac:dyDescent="0.25">
      <c r="A252" s="315"/>
      <c r="B252" s="250"/>
      <c r="C252" s="250"/>
      <c r="D252" s="317"/>
      <c r="E252" s="318"/>
      <c r="F252" s="318"/>
      <c r="G252" s="318"/>
      <c r="J252" s="236"/>
      <c r="K252" s="236"/>
      <c r="L252" s="236"/>
      <c r="M252" s="236"/>
      <c r="N252" s="236"/>
      <c r="O252" s="236"/>
      <c r="P252" s="236"/>
      <c r="Q252" s="236"/>
      <c r="R252" s="236"/>
      <c r="S252" s="236"/>
      <c r="T252" s="236"/>
      <c r="U252" s="236"/>
      <c r="V252" s="236"/>
      <c r="W252" s="236"/>
      <c r="X252" s="236"/>
    </row>
    <row r="253" spans="1:24" s="316" customFormat="1" ht="15" customHeight="1" x14ac:dyDescent="0.25">
      <c r="A253" s="315"/>
      <c r="B253" s="250"/>
      <c r="C253" s="250"/>
      <c r="D253" s="317"/>
      <c r="E253" s="318"/>
      <c r="F253" s="318"/>
      <c r="G253" s="318"/>
      <c r="J253" s="236"/>
      <c r="K253" s="236"/>
      <c r="L253" s="236"/>
      <c r="M253" s="236"/>
      <c r="N253" s="236"/>
      <c r="O253" s="236"/>
      <c r="P253" s="236"/>
      <c r="Q253" s="236"/>
      <c r="R253" s="236"/>
      <c r="S253" s="236"/>
      <c r="T253" s="236"/>
      <c r="U253" s="236"/>
      <c r="V253" s="236"/>
      <c r="W253" s="236"/>
      <c r="X253" s="236"/>
    </row>
    <row r="254" spans="1:24" s="316" customFormat="1" ht="15" customHeight="1" x14ac:dyDescent="0.25">
      <c r="A254" s="315"/>
      <c r="B254" s="314"/>
      <c r="C254" s="314"/>
      <c r="D254" s="314"/>
      <c r="E254" s="314"/>
      <c r="F254" s="314"/>
      <c r="G254" s="314"/>
      <c r="H254" s="319"/>
      <c r="I254" s="319"/>
      <c r="J254" s="236"/>
      <c r="K254" s="236"/>
      <c r="L254" s="236"/>
      <c r="M254" s="236"/>
      <c r="N254" s="236"/>
      <c r="O254" s="236"/>
      <c r="P254" s="236"/>
      <c r="Q254" s="236"/>
      <c r="R254" s="236"/>
      <c r="S254" s="236"/>
      <c r="T254" s="236"/>
      <c r="U254" s="236"/>
      <c r="V254" s="236"/>
      <c r="W254" s="236"/>
      <c r="X254" s="236"/>
    </row>
    <row r="255" spans="1:24" s="316" customFormat="1" ht="15" customHeight="1" x14ac:dyDescent="0.25">
      <c r="A255" s="315"/>
      <c r="B255" s="314"/>
      <c r="C255" s="314"/>
      <c r="D255" s="314"/>
      <c r="E255" s="314"/>
      <c r="F255" s="314"/>
      <c r="G255" s="314"/>
      <c r="H255" s="319"/>
      <c r="I255" s="319"/>
      <c r="J255" s="236"/>
      <c r="K255" s="236"/>
      <c r="L255" s="236"/>
      <c r="M255" s="236"/>
      <c r="N255" s="236"/>
      <c r="O255" s="236"/>
      <c r="P255" s="236"/>
      <c r="Q255" s="236"/>
      <c r="R255" s="236"/>
      <c r="S255" s="236"/>
      <c r="T255" s="236"/>
      <c r="U255" s="236"/>
      <c r="V255" s="236"/>
      <c r="W255" s="236"/>
      <c r="X255" s="236"/>
    </row>
  </sheetData>
  <mergeCells count="119">
    <mergeCell ref="B28:H28"/>
    <mergeCell ref="B29:G29"/>
    <mergeCell ref="B17:G17"/>
    <mergeCell ref="B19:F19"/>
    <mergeCell ref="B20:F20"/>
    <mergeCell ref="B21:F21"/>
    <mergeCell ref="B15:C15"/>
    <mergeCell ref="B16:C16"/>
    <mergeCell ref="B6:C6"/>
    <mergeCell ref="D6:F6"/>
    <mergeCell ref="G6:I6"/>
    <mergeCell ref="B8:G8"/>
    <mergeCell ref="B22:F22"/>
    <mergeCell ref="B23:F23"/>
    <mergeCell ref="B24:F24"/>
    <mergeCell ref="B25:G25"/>
    <mergeCell ref="B26:G26"/>
    <mergeCell ref="B27:H27"/>
    <mergeCell ref="B9:G9"/>
    <mergeCell ref="B10:C10"/>
    <mergeCell ref="B11:C11"/>
    <mergeCell ref="B12:C12"/>
    <mergeCell ref="B13:G13"/>
    <mergeCell ref="B14:C14"/>
    <mergeCell ref="B38:G38"/>
    <mergeCell ref="B39:G39"/>
    <mergeCell ref="B40:G40"/>
    <mergeCell ref="B41:G41"/>
    <mergeCell ref="B43:G43"/>
    <mergeCell ref="B44:G44"/>
    <mergeCell ref="B45:G45"/>
    <mergeCell ref="B46:G46"/>
    <mergeCell ref="B47:G47"/>
    <mergeCell ref="E134:F134"/>
    <mergeCell ref="E138:F138"/>
    <mergeCell ref="E147:F147"/>
    <mergeCell ref="E123:F123"/>
    <mergeCell ref="E128:F128"/>
    <mergeCell ref="B64:G64"/>
    <mergeCell ref="B65:G65"/>
    <mergeCell ref="B66:G66"/>
    <mergeCell ref="E70:F70"/>
    <mergeCell ref="E79:F79"/>
    <mergeCell ref="E86:F86"/>
    <mergeCell ref="E100:F100"/>
    <mergeCell ref="E116:F116"/>
    <mergeCell ref="D3:F3"/>
    <mergeCell ref="G3:I3"/>
    <mergeCell ref="B4:C4"/>
    <mergeCell ref="D4:F4"/>
    <mergeCell ref="G4:I4"/>
    <mergeCell ref="B5:C5"/>
    <mergeCell ref="D5:F5"/>
    <mergeCell ref="G5:I5"/>
    <mergeCell ref="B219:I219"/>
    <mergeCell ref="B216:I216"/>
    <mergeCell ref="B217:I218"/>
    <mergeCell ref="B196:G196"/>
    <mergeCell ref="B197:G197"/>
    <mergeCell ref="B198:G198"/>
    <mergeCell ref="H206:I206"/>
    <mergeCell ref="B194:G194"/>
    <mergeCell ref="B195:G195"/>
    <mergeCell ref="B183:F183"/>
    <mergeCell ref="B184:F184"/>
    <mergeCell ref="B185:F185"/>
    <mergeCell ref="B186:G186"/>
    <mergeCell ref="B180:G180"/>
    <mergeCell ref="B182:G182"/>
    <mergeCell ref="H151:H152"/>
    <mergeCell ref="J29:J30"/>
    <mergeCell ref="B30:G30"/>
    <mergeCell ref="B32:G32"/>
    <mergeCell ref="B33:G33"/>
    <mergeCell ref="B34:G34"/>
    <mergeCell ref="B35:G35"/>
    <mergeCell ref="B36:G36"/>
    <mergeCell ref="E73:F73"/>
    <mergeCell ref="E76:F76"/>
    <mergeCell ref="B56:G56"/>
    <mergeCell ref="B57:G57"/>
    <mergeCell ref="B58:G58"/>
    <mergeCell ref="B59:G59"/>
    <mergeCell ref="B60:G60"/>
    <mergeCell ref="B61:G61"/>
    <mergeCell ref="B62:G62"/>
    <mergeCell ref="B63:G63"/>
    <mergeCell ref="B52:G52"/>
    <mergeCell ref="B53:G53"/>
    <mergeCell ref="B54:G54"/>
    <mergeCell ref="B55:G55"/>
    <mergeCell ref="B50:G50"/>
    <mergeCell ref="B51:G51"/>
    <mergeCell ref="B37:G37"/>
    <mergeCell ref="B187:G187"/>
    <mergeCell ref="B188:G188"/>
    <mergeCell ref="B189:G189"/>
    <mergeCell ref="B190:G190"/>
    <mergeCell ref="B191:G191"/>
    <mergeCell ref="B193:G193"/>
    <mergeCell ref="I151:I152"/>
    <mergeCell ref="E169:F169"/>
    <mergeCell ref="B171:C171"/>
    <mergeCell ref="D171:E171"/>
    <mergeCell ref="F171:G171"/>
    <mergeCell ref="B172:G172"/>
    <mergeCell ref="B225:I225"/>
    <mergeCell ref="B226:I227"/>
    <mergeCell ref="B228:I228"/>
    <mergeCell ref="B229:I230"/>
    <mergeCell ref="C207:I207"/>
    <mergeCell ref="C208:I208"/>
    <mergeCell ref="B210:I210"/>
    <mergeCell ref="B211:I212"/>
    <mergeCell ref="B213:I213"/>
    <mergeCell ref="B214:I215"/>
    <mergeCell ref="B220:I221"/>
    <mergeCell ref="B222:I222"/>
    <mergeCell ref="B223:I224"/>
  </mergeCells>
  <hyperlinks>
    <hyperlink ref="H206" r:id="rId1"/>
    <hyperlink ref="C208" r:id="rId2"/>
    <hyperlink ref="C207:I207" r:id="rId3" display="https://www.cgd.pt/English/Investor-Relations/Debt-Issuances/Prospectus/Pages/CGD-Covered-Bonds.aspx"/>
    <hyperlink ref="C207" r:id="rId4"/>
  </hyperlinks>
  <pageMargins left="0.25" right="0.25"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62" t="s">
        <v>1736</v>
      </c>
      <c r="B1" s="362"/>
    </row>
    <row r="2" spans="1:13" ht="31.5" x14ac:dyDescent="0.25">
      <c r="A2" s="192" t="s">
        <v>1735</v>
      </c>
      <c r="B2" s="192"/>
      <c r="C2" s="64"/>
      <c r="D2" s="64"/>
      <c r="E2" s="64"/>
      <c r="F2" s="201" t="s">
        <v>1767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1728</v>
      </c>
      <c r="J4" s="123" t="s">
        <v>1402</v>
      </c>
      <c r="L4" s="64"/>
      <c r="M4" s="64"/>
    </row>
    <row r="5" spans="1:13" ht="15.75" thickBot="1" x14ac:dyDescent="0.3">
      <c r="H5" s="64"/>
      <c r="I5" s="143" t="s">
        <v>1404</v>
      </c>
      <c r="J5" s="66" t="s">
        <v>1405</v>
      </c>
      <c r="L5" s="64"/>
      <c r="M5" s="64"/>
    </row>
    <row r="6" spans="1:13" ht="18.75" x14ac:dyDescent="0.25">
      <c r="A6" s="70"/>
      <c r="B6" s="71" t="s">
        <v>1632</v>
      </c>
      <c r="C6" s="70"/>
      <c r="E6" s="72"/>
      <c r="F6" s="72"/>
      <c r="G6" s="72"/>
      <c r="H6" s="64"/>
      <c r="I6" s="143" t="s">
        <v>1407</v>
      </c>
      <c r="J6" s="66" t="s">
        <v>1408</v>
      </c>
      <c r="L6" s="64"/>
      <c r="M6" s="64"/>
    </row>
    <row r="7" spans="1:13" x14ac:dyDescent="0.25">
      <c r="B7" s="74" t="s">
        <v>1734</v>
      </c>
      <c r="H7" s="64"/>
      <c r="I7" s="143" t="s">
        <v>1410</v>
      </c>
      <c r="J7" s="66" t="s">
        <v>1411</v>
      </c>
      <c r="L7" s="64"/>
      <c r="M7" s="64"/>
    </row>
    <row r="8" spans="1:13" x14ac:dyDescent="0.25">
      <c r="B8" s="74" t="s">
        <v>1645</v>
      </c>
      <c r="H8" s="64"/>
      <c r="I8" s="143" t="s">
        <v>1726</v>
      </c>
      <c r="J8" s="66" t="s">
        <v>1727</v>
      </c>
      <c r="L8" s="64"/>
      <c r="M8" s="64"/>
    </row>
    <row r="9" spans="1:13" ht="15.75" thickBot="1" x14ac:dyDescent="0.3">
      <c r="B9" s="75" t="s">
        <v>1667</v>
      </c>
      <c r="H9" s="64"/>
      <c r="L9" s="64"/>
      <c r="M9" s="64"/>
    </row>
    <row r="10" spans="1:13" x14ac:dyDescent="0.25">
      <c r="B10" s="76"/>
      <c r="H10" s="64"/>
      <c r="I10" s="144" t="s">
        <v>1730</v>
      </c>
      <c r="L10" s="64"/>
      <c r="M10" s="64"/>
    </row>
    <row r="11" spans="1:13" x14ac:dyDescent="0.25">
      <c r="B11" s="76"/>
      <c r="H11" s="64"/>
      <c r="I11" s="144" t="s">
        <v>1732</v>
      </c>
      <c r="L11" s="64"/>
      <c r="M11" s="64"/>
    </row>
    <row r="12" spans="1:13" ht="37.5" x14ac:dyDescent="0.25">
      <c r="A12" s="77" t="s">
        <v>92</v>
      </c>
      <c r="B12" s="77" t="s">
        <v>1716</v>
      </c>
      <c r="C12" s="78"/>
      <c r="D12" s="78"/>
      <c r="E12" s="78"/>
      <c r="F12" s="78"/>
      <c r="G12" s="78"/>
      <c r="H12" s="64"/>
      <c r="L12" s="64"/>
      <c r="M12" s="64"/>
    </row>
    <row r="13" spans="1:13" ht="15" customHeight="1" x14ac:dyDescent="0.25">
      <c r="A13" s="85"/>
      <c r="B13" s="86" t="s">
        <v>1644</v>
      </c>
      <c r="C13" s="85" t="s">
        <v>1715</v>
      </c>
      <c r="D13" s="85" t="s">
        <v>1729</v>
      </c>
      <c r="E13" s="87"/>
      <c r="F13" s="88"/>
      <c r="G13" s="88"/>
      <c r="H13" s="64"/>
      <c r="L13" s="64"/>
      <c r="M13" s="64"/>
    </row>
    <row r="14" spans="1:13" x14ac:dyDescent="0.25">
      <c r="A14" s="66" t="s">
        <v>1633</v>
      </c>
      <c r="B14" s="83" t="s">
        <v>1598</v>
      </c>
      <c r="C14" s="140" t="s">
        <v>1709</v>
      </c>
      <c r="D14" s="140" t="s">
        <v>1709</v>
      </c>
      <c r="E14" s="72"/>
      <c r="F14" s="72"/>
      <c r="G14" s="72"/>
      <c r="H14" s="64"/>
      <c r="L14" s="64"/>
      <c r="M14" s="64"/>
    </row>
    <row r="15" spans="1:13" x14ac:dyDescent="0.25">
      <c r="A15" s="66" t="s">
        <v>1634</v>
      </c>
      <c r="B15" s="83" t="s">
        <v>494</v>
      </c>
      <c r="C15" s="66" t="s">
        <v>94</v>
      </c>
      <c r="D15" s="66" t="s">
        <v>94</v>
      </c>
      <c r="E15" s="72"/>
      <c r="F15" s="72"/>
      <c r="G15" s="72"/>
      <c r="H15" s="64"/>
      <c r="L15" s="64"/>
      <c r="M15" s="64"/>
    </row>
    <row r="16" spans="1:13" x14ac:dyDescent="0.25">
      <c r="A16" s="66" t="s">
        <v>1635</v>
      </c>
      <c r="B16" s="83" t="s">
        <v>1599</v>
      </c>
      <c r="C16" s="66" t="s">
        <v>94</v>
      </c>
      <c r="D16" s="66" t="s">
        <v>94</v>
      </c>
      <c r="E16" s="72"/>
      <c r="F16" s="72"/>
      <c r="G16" s="72"/>
      <c r="H16" s="64"/>
      <c r="L16" s="64"/>
      <c r="M16" s="64"/>
    </row>
    <row r="17" spans="1:13" x14ac:dyDescent="0.25">
      <c r="A17" s="66" t="s">
        <v>1636</v>
      </c>
      <c r="B17" s="83" t="s">
        <v>1600</v>
      </c>
      <c r="C17" s="66" t="s">
        <v>94</v>
      </c>
      <c r="D17" s="66" t="s">
        <v>94</v>
      </c>
      <c r="E17" s="72"/>
      <c r="F17" s="72"/>
      <c r="G17" s="72"/>
      <c r="H17" s="64"/>
      <c r="L17" s="64"/>
      <c r="M17" s="64"/>
    </row>
    <row r="18" spans="1:13" x14ac:dyDescent="0.25">
      <c r="A18" s="66" t="s">
        <v>1637</v>
      </c>
      <c r="B18" s="83" t="s">
        <v>1601</v>
      </c>
      <c r="C18" s="66" t="s">
        <v>94</v>
      </c>
      <c r="D18" s="66" t="s">
        <v>94</v>
      </c>
      <c r="E18" s="72"/>
      <c r="F18" s="72"/>
      <c r="G18" s="72"/>
      <c r="H18" s="64"/>
      <c r="L18" s="64"/>
      <c r="M18" s="64"/>
    </row>
    <row r="19" spans="1:13" x14ac:dyDescent="0.25">
      <c r="A19" s="66" t="s">
        <v>1638</v>
      </c>
      <c r="B19" s="83" t="s">
        <v>1602</v>
      </c>
      <c r="C19" s="66" t="s">
        <v>94</v>
      </c>
      <c r="D19" s="66" t="s">
        <v>94</v>
      </c>
      <c r="E19" s="72"/>
      <c r="F19" s="72"/>
      <c r="G19" s="72"/>
      <c r="H19" s="64"/>
      <c r="L19" s="64"/>
      <c r="M19" s="64"/>
    </row>
    <row r="20" spans="1:13" x14ac:dyDescent="0.25">
      <c r="A20" s="66" t="s">
        <v>1639</v>
      </c>
      <c r="B20" s="83" t="s">
        <v>1603</v>
      </c>
      <c r="C20" s="66" t="s">
        <v>94</v>
      </c>
      <c r="D20" s="66" t="s">
        <v>94</v>
      </c>
      <c r="E20" s="72"/>
      <c r="F20" s="72"/>
      <c r="G20" s="72"/>
      <c r="H20" s="64"/>
      <c r="L20" s="64"/>
      <c r="M20" s="64"/>
    </row>
    <row r="21" spans="1:13" x14ac:dyDescent="0.25">
      <c r="A21" s="66" t="s">
        <v>1640</v>
      </c>
      <c r="B21" s="83" t="s">
        <v>1604</v>
      </c>
      <c r="C21" s="66" t="s">
        <v>94</v>
      </c>
      <c r="D21" s="66" t="s">
        <v>94</v>
      </c>
      <c r="E21" s="72"/>
      <c r="F21" s="72"/>
      <c r="G21" s="72"/>
      <c r="H21" s="64"/>
      <c r="L21" s="64"/>
      <c r="M21" s="64"/>
    </row>
    <row r="22" spans="1:13" x14ac:dyDescent="0.25">
      <c r="A22" s="66" t="s">
        <v>1641</v>
      </c>
      <c r="B22" s="83" t="s">
        <v>1605</v>
      </c>
      <c r="C22" s="66" t="s">
        <v>94</v>
      </c>
      <c r="D22" s="66" t="s">
        <v>94</v>
      </c>
      <c r="E22" s="72"/>
      <c r="F22" s="72"/>
      <c r="G22" s="72"/>
      <c r="H22" s="64"/>
      <c r="L22" s="64"/>
      <c r="M22" s="64"/>
    </row>
    <row r="23" spans="1:13" x14ac:dyDescent="0.25">
      <c r="A23" s="66" t="s">
        <v>1642</v>
      </c>
      <c r="B23" s="83" t="s">
        <v>1711</v>
      </c>
      <c r="C23" s="66" t="s">
        <v>94</v>
      </c>
      <c r="D23" s="66" t="s">
        <v>94</v>
      </c>
      <c r="E23" s="72"/>
      <c r="F23" s="72"/>
      <c r="G23" s="72"/>
      <c r="H23" s="64"/>
      <c r="L23" s="64"/>
      <c r="M23" s="64"/>
    </row>
    <row r="24" spans="1:13" x14ac:dyDescent="0.25">
      <c r="A24" s="66" t="s">
        <v>1713</v>
      </c>
      <c r="B24" s="83" t="s">
        <v>1712</v>
      </c>
      <c r="C24" s="66" t="s">
        <v>94</v>
      </c>
      <c r="D24" s="66" t="s">
        <v>94</v>
      </c>
      <c r="E24" s="72"/>
      <c r="F24" s="72"/>
      <c r="G24" s="72"/>
      <c r="H24" s="64"/>
      <c r="L24" s="64"/>
      <c r="M24" s="64"/>
    </row>
    <row r="25" spans="1:13" outlineLevel="1" x14ac:dyDescent="0.25">
      <c r="A25" s="66" t="s">
        <v>1643</v>
      </c>
      <c r="B25" s="81"/>
      <c r="E25" s="72"/>
      <c r="F25" s="72"/>
      <c r="G25" s="72"/>
      <c r="H25" s="64"/>
      <c r="L25" s="64"/>
      <c r="M25" s="64"/>
    </row>
    <row r="26" spans="1:13" outlineLevel="1" x14ac:dyDescent="0.25">
      <c r="A26" s="66" t="s">
        <v>1646</v>
      </c>
      <c r="B26" s="81"/>
      <c r="E26" s="72"/>
      <c r="F26" s="72"/>
      <c r="G26" s="72"/>
      <c r="H26" s="64"/>
      <c r="L26" s="64"/>
      <c r="M26" s="64"/>
    </row>
    <row r="27" spans="1:13" outlineLevel="1" x14ac:dyDescent="0.25">
      <c r="A27" s="66" t="s">
        <v>1647</v>
      </c>
      <c r="B27" s="81"/>
      <c r="E27" s="72"/>
      <c r="F27" s="72"/>
      <c r="G27" s="72"/>
      <c r="H27" s="64"/>
      <c r="L27" s="64"/>
      <c r="M27" s="64"/>
    </row>
    <row r="28" spans="1:13" outlineLevel="1" x14ac:dyDescent="0.25">
      <c r="A28" s="66" t="s">
        <v>1648</v>
      </c>
      <c r="B28" s="81"/>
      <c r="E28" s="72"/>
      <c r="F28" s="72"/>
      <c r="G28" s="72"/>
      <c r="H28" s="64"/>
      <c r="L28" s="64"/>
      <c r="M28" s="64"/>
    </row>
    <row r="29" spans="1:13" outlineLevel="1" x14ac:dyDescent="0.25">
      <c r="A29" s="66" t="s">
        <v>1649</v>
      </c>
      <c r="B29" s="81"/>
      <c r="E29" s="72"/>
      <c r="F29" s="72"/>
      <c r="G29" s="72"/>
      <c r="H29" s="64"/>
      <c r="L29" s="64"/>
      <c r="M29" s="64"/>
    </row>
    <row r="30" spans="1:13" outlineLevel="1" x14ac:dyDescent="0.25">
      <c r="A30" s="66" t="s">
        <v>1650</v>
      </c>
      <c r="B30" s="81"/>
      <c r="E30" s="72"/>
      <c r="F30" s="72"/>
      <c r="G30" s="72"/>
      <c r="H30" s="64"/>
      <c r="L30" s="64"/>
      <c r="M30" s="64"/>
    </row>
    <row r="31" spans="1:13" outlineLevel="1" x14ac:dyDescent="0.25">
      <c r="A31" s="66" t="s">
        <v>1651</v>
      </c>
      <c r="B31" s="81"/>
      <c r="E31" s="72"/>
      <c r="F31" s="72"/>
      <c r="G31" s="72"/>
      <c r="H31" s="64"/>
      <c r="L31" s="64"/>
      <c r="M31" s="64"/>
    </row>
    <row r="32" spans="1:13" outlineLevel="1" x14ac:dyDescent="0.25">
      <c r="A32" s="66" t="s">
        <v>1652</v>
      </c>
      <c r="B32" s="81"/>
      <c r="E32" s="72"/>
      <c r="F32" s="72"/>
      <c r="G32" s="72"/>
      <c r="H32" s="64"/>
      <c r="L32" s="64"/>
      <c r="M32" s="64"/>
    </row>
    <row r="33" spans="1:13" ht="18.75" x14ac:dyDescent="0.25">
      <c r="A33" s="78"/>
      <c r="B33" s="77" t="s">
        <v>1645</v>
      </c>
      <c r="C33" s="78"/>
      <c r="D33" s="78"/>
      <c r="E33" s="78"/>
      <c r="F33" s="78"/>
      <c r="G33" s="78"/>
      <c r="H33" s="64"/>
      <c r="L33" s="64"/>
      <c r="M33" s="64"/>
    </row>
    <row r="34" spans="1:13" ht="15" customHeight="1" x14ac:dyDescent="0.25">
      <c r="A34" s="85"/>
      <c r="B34" s="86" t="s">
        <v>1606</v>
      </c>
      <c r="C34" s="85" t="s">
        <v>1724</v>
      </c>
      <c r="D34" s="85" t="s">
        <v>1729</v>
      </c>
      <c r="E34" s="85" t="s">
        <v>1607</v>
      </c>
      <c r="F34" s="88"/>
      <c r="G34" s="88"/>
      <c r="H34" s="64"/>
      <c r="L34" s="64"/>
      <c r="M34" s="64"/>
    </row>
    <row r="35" spans="1:13" x14ac:dyDescent="0.25">
      <c r="A35" s="66" t="s">
        <v>1668</v>
      </c>
      <c r="B35" s="140" t="s">
        <v>1709</v>
      </c>
      <c r="C35" s="140" t="s">
        <v>1725</v>
      </c>
      <c r="D35" s="140" t="s">
        <v>1710</v>
      </c>
      <c r="E35" s="140" t="s">
        <v>1708</v>
      </c>
      <c r="F35" s="141"/>
      <c r="G35" s="141"/>
      <c r="H35" s="64"/>
      <c r="L35" s="64"/>
      <c r="M35" s="64"/>
    </row>
    <row r="36" spans="1:13" x14ac:dyDescent="0.25">
      <c r="A36" s="66" t="s">
        <v>1669</v>
      </c>
      <c r="B36" s="83" t="s">
        <v>1608</v>
      </c>
      <c r="C36" s="66" t="s">
        <v>94</v>
      </c>
      <c r="D36" s="66" t="s">
        <v>94</v>
      </c>
      <c r="E36" s="66" t="s">
        <v>94</v>
      </c>
      <c r="H36" s="64"/>
      <c r="L36" s="64"/>
      <c r="M36" s="64"/>
    </row>
    <row r="37" spans="1:13" x14ac:dyDescent="0.25">
      <c r="A37" s="66" t="s">
        <v>1670</v>
      </c>
      <c r="B37" s="83" t="s">
        <v>1609</v>
      </c>
      <c r="C37" s="66" t="s">
        <v>94</v>
      </c>
      <c r="D37" s="66" t="s">
        <v>94</v>
      </c>
      <c r="E37" s="66" t="s">
        <v>94</v>
      </c>
      <c r="H37" s="64"/>
      <c r="L37" s="64"/>
      <c r="M37" s="64"/>
    </row>
    <row r="38" spans="1:13" x14ac:dyDescent="0.25">
      <c r="A38" s="66" t="s">
        <v>1671</v>
      </c>
      <c r="B38" s="83" t="s">
        <v>1610</v>
      </c>
      <c r="C38" s="66" t="s">
        <v>94</v>
      </c>
      <c r="D38" s="66" t="s">
        <v>94</v>
      </c>
      <c r="E38" s="66" t="s">
        <v>94</v>
      </c>
      <c r="H38" s="64"/>
      <c r="L38" s="64"/>
      <c r="M38" s="64"/>
    </row>
    <row r="39" spans="1:13" x14ac:dyDescent="0.25">
      <c r="A39" s="66" t="s">
        <v>1672</v>
      </c>
      <c r="B39" s="83" t="s">
        <v>1611</v>
      </c>
      <c r="C39" s="66" t="s">
        <v>94</v>
      </c>
      <c r="D39" s="66" t="s">
        <v>94</v>
      </c>
      <c r="E39" s="66" t="s">
        <v>94</v>
      </c>
      <c r="H39" s="64"/>
      <c r="L39" s="64"/>
      <c r="M39" s="64"/>
    </row>
    <row r="40" spans="1:13" x14ac:dyDescent="0.25">
      <c r="A40" s="66" t="s">
        <v>1673</v>
      </c>
      <c r="B40" s="83" t="s">
        <v>1612</v>
      </c>
      <c r="C40" s="66" t="s">
        <v>94</v>
      </c>
      <c r="D40" s="66" t="s">
        <v>94</v>
      </c>
      <c r="E40" s="66" t="s">
        <v>94</v>
      </c>
      <c r="H40" s="64"/>
      <c r="L40" s="64"/>
      <c r="M40" s="64"/>
    </row>
    <row r="41" spans="1:13" x14ac:dyDescent="0.25">
      <c r="A41" s="66" t="s">
        <v>1674</v>
      </c>
      <c r="B41" s="83" t="s">
        <v>1613</v>
      </c>
      <c r="C41" s="66" t="s">
        <v>94</v>
      </c>
      <c r="D41" s="66" t="s">
        <v>94</v>
      </c>
      <c r="E41" s="66" t="s">
        <v>94</v>
      </c>
      <c r="H41" s="64"/>
      <c r="L41" s="64"/>
      <c r="M41" s="64"/>
    </row>
    <row r="42" spans="1:13" x14ac:dyDescent="0.25">
      <c r="A42" s="66" t="s">
        <v>1675</v>
      </c>
      <c r="B42" s="83" t="s">
        <v>1614</v>
      </c>
      <c r="C42" s="66" t="s">
        <v>94</v>
      </c>
      <c r="D42" s="66" t="s">
        <v>94</v>
      </c>
      <c r="E42" s="66" t="s">
        <v>94</v>
      </c>
      <c r="H42" s="64"/>
      <c r="L42" s="64"/>
      <c r="M42" s="64"/>
    </row>
    <row r="43" spans="1:13" x14ac:dyDescent="0.25">
      <c r="A43" s="66" t="s">
        <v>1676</v>
      </c>
      <c r="B43" s="83" t="s">
        <v>1615</v>
      </c>
      <c r="C43" s="66" t="s">
        <v>94</v>
      </c>
      <c r="D43" s="66" t="s">
        <v>94</v>
      </c>
      <c r="E43" s="66" t="s">
        <v>94</v>
      </c>
      <c r="H43" s="64"/>
      <c r="L43" s="64"/>
      <c r="M43" s="64"/>
    </row>
    <row r="44" spans="1:13" x14ac:dyDescent="0.25">
      <c r="A44" s="66" t="s">
        <v>1677</v>
      </c>
      <c r="B44" s="83" t="s">
        <v>1616</v>
      </c>
      <c r="C44" s="66" t="s">
        <v>94</v>
      </c>
      <c r="D44" s="66" t="s">
        <v>94</v>
      </c>
      <c r="E44" s="66" t="s">
        <v>94</v>
      </c>
      <c r="H44" s="64"/>
      <c r="L44" s="64"/>
      <c r="M44" s="64"/>
    </row>
    <row r="45" spans="1:13" x14ac:dyDescent="0.25">
      <c r="A45" s="66" t="s">
        <v>1678</v>
      </c>
      <c r="B45" s="83" t="s">
        <v>1617</v>
      </c>
      <c r="C45" s="66" t="s">
        <v>94</v>
      </c>
      <c r="D45" s="66" t="s">
        <v>94</v>
      </c>
      <c r="E45" s="66" t="s">
        <v>94</v>
      </c>
      <c r="H45" s="64"/>
      <c r="L45" s="64"/>
      <c r="M45" s="64"/>
    </row>
    <row r="46" spans="1:13" x14ac:dyDescent="0.25">
      <c r="A46" s="66" t="s">
        <v>1679</v>
      </c>
      <c r="B46" s="83" t="s">
        <v>1618</v>
      </c>
      <c r="C46" s="66" t="s">
        <v>94</v>
      </c>
      <c r="D46" s="66" t="s">
        <v>94</v>
      </c>
      <c r="E46" s="66" t="s">
        <v>94</v>
      </c>
      <c r="H46" s="64"/>
      <c r="L46" s="64"/>
      <c r="M46" s="64"/>
    </row>
    <row r="47" spans="1:13" x14ac:dyDescent="0.25">
      <c r="A47" s="66" t="s">
        <v>1680</v>
      </c>
      <c r="B47" s="83" t="s">
        <v>1619</v>
      </c>
      <c r="C47" s="66" t="s">
        <v>94</v>
      </c>
      <c r="D47" s="66" t="s">
        <v>94</v>
      </c>
      <c r="E47" s="66" t="s">
        <v>94</v>
      </c>
      <c r="H47" s="64"/>
      <c r="L47" s="64"/>
      <c r="M47" s="64"/>
    </row>
    <row r="48" spans="1:13" x14ac:dyDescent="0.25">
      <c r="A48" s="66" t="s">
        <v>1681</v>
      </c>
      <c r="B48" s="83" t="s">
        <v>1620</v>
      </c>
      <c r="C48" s="66" t="s">
        <v>94</v>
      </c>
      <c r="D48" s="66" t="s">
        <v>94</v>
      </c>
      <c r="E48" s="66" t="s">
        <v>94</v>
      </c>
      <c r="H48" s="64"/>
      <c r="L48" s="64"/>
      <c r="M48" s="64"/>
    </row>
    <row r="49" spans="1:13" x14ac:dyDescent="0.25">
      <c r="A49" s="66" t="s">
        <v>1682</v>
      </c>
      <c r="B49" s="83" t="s">
        <v>1621</v>
      </c>
      <c r="C49" s="66" t="s">
        <v>94</v>
      </c>
      <c r="D49" s="66" t="s">
        <v>94</v>
      </c>
      <c r="E49" s="66" t="s">
        <v>94</v>
      </c>
      <c r="H49" s="64"/>
      <c r="L49" s="64"/>
      <c r="M49" s="64"/>
    </row>
    <row r="50" spans="1:13" x14ac:dyDescent="0.25">
      <c r="A50" s="66" t="s">
        <v>1683</v>
      </c>
      <c r="B50" s="83" t="s">
        <v>1622</v>
      </c>
      <c r="C50" s="66" t="s">
        <v>94</v>
      </c>
      <c r="D50" s="66" t="s">
        <v>94</v>
      </c>
      <c r="E50" s="66" t="s">
        <v>94</v>
      </c>
      <c r="H50" s="64"/>
      <c r="L50" s="64"/>
      <c r="M50" s="64"/>
    </row>
    <row r="51" spans="1:13" x14ac:dyDescent="0.25">
      <c r="A51" s="66" t="s">
        <v>1684</v>
      </c>
      <c r="B51" s="83" t="s">
        <v>1623</v>
      </c>
      <c r="C51" s="66" t="s">
        <v>94</v>
      </c>
      <c r="D51" s="66" t="s">
        <v>94</v>
      </c>
      <c r="E51" s="66" t="s">
        <v>94</v>
      </c>
      <c r="H51" s="64"/>
      <c r="L51" s="64"/>
      <c r="M51" s="64"/>
    </row>
    <row r="52" spans="1:13" x14ac:dyDescent="0.25">
      <c r="A52" s="66" t="s">
        <v>1685</v>
      </c>
      <c r="B52" s="83" t="s">
        <v>1624</v>
      </c>
      <c r="C52" s="66" t="s">
        <v>94</v>
      </c>
      <c r="D52" s="66" t="s">
        <v>94</v>
      </c>
      <c r="E52" s="66" t="s">
        <v>94</v>
      </c>
      <c r="H52" s="64"/>
      <c r="L52" s="64"/>
      <c r="M52" s="64"/>
    </row>
    <row r="53" spans="1:13" x14ac:dyDescent="0.25">
      <c r="A53" s="66" t="s">
        <v>1686</v>
      </c>
      <c r="B53" s="83" t="s">
        <v>1625</v>
      </c>
      <c r="C53" s="66" t="s">
        <v>94</v>
      </c>
      <c r="D53" s="66" t="s">
        <v>94</v>
      </c>
      <c r="E53" s="66" t="s">
        <v>94</v>
      </c>
      <c r="H53" s="64"/>
      <c r="L53" s="64"/>
      <c r="M53" s="64"/>
    </row>
    <row r="54" spans="1:13" x14ac:dyDescent="0.25">
      <c r="A54" s="66" t="s">
        <v>1687</v>
      </c>
      <c r="B54" s="83" t="s">
        <v>1626</v>
      </c>
      <c r="C54" s="66" t="s">
        <v>94</v>
      </c>
      <c r="D54" s="66" t="s">
        <v>94</v>
      </c>
      <c r="E54" s="66" t="s">
        <v>94</v>
      </c>
      <c r="H54" s="64"/>
      <c r="L54" s="64"/>
      <c r="M54" s="64"/>
    </row>
    <row r="55" spans="1:13" x14ac:dyDescent="0.25">
      <c r="A55" s="66" t="s">
        <v>1688</v>
      </c>
      <c r="B55" s="83" t="s">
        <v>1627</v>
      </c>
      <c r="C55" s="66" t="s">
        <v>94</v>
      </c>
      <c r="D55" s="66" t="s">
        <v>94</v>
      </c>
      <c r="E55" s="66" t="s">
        <v>94</v>
      </c>
      <c r="H55" s="64"/>
      <c r="L55" s="64"/>
      <c r="M55" s="64"/>
    </row>
    <row r="56" spans="1:13" x14ac:dyDescent="0.25">
      <c r="A56" s="66" t="s">
        <v>1689</v>
      </c>
      <c r="B56" s="83" t="s">
        <v>1628</v>
      </c>
      <c r="C56" s="66" t="s">
        <v>94</v>
      </c>
      <c r="D56" s="66" t="s">
        <v>94</v>
      </c>
      <c r="E56" s="66" t="s">
        <v>94</v>
      </c>
      <c r="H56" s="64"/>
      <c r="L56" s="64"/>
      <c r="M56" s="64"/>
    </row>
    <row r="57" spans="1:13" x14ac:dyDescent="0.25">
      <c r="A57" s="66" t="s">
        <v>1690</v>
      </c>
      <c r="B57" s="83" t="s">
        <v>1629</v>
      </c>
      <c r="C57" s="66" t="s">
        <v>94</v>
      </c>
      <c r="D57" s="66" t="s">
        <v>94</v>
      </c>
      <c r="E57" s="66" t="s">
        <v>94</v>
      </c>
      <c r="H57" s="64"/>
      <c r="L57" s="64"/>
      <c r="M57" s="64"/>
    </row>
    <row r="58" spans="1:13" x14ac:dyDescent="0.25">
      <c r="A58" s="66" t="s">
        <v>1691</v>
      </c>
      <c r="B58" s="83" t="s">
        <v>1630</v>
      </c>
      <c r="C58" s="66" t="s">
        <v>94</v>
      </c>
      <c r="D58" s="66" t="s">
        <v>94</v>
      </c>
      <c r="E58" s="66" t="s">
        <v>94</v>
      </c>
      <c r="H58" s="64"/>
      <c r="L58" s="64"/>
      <c r="M58" s="64"/>
    </row>
    <row r="59" spans="1:13" x14ac:dyDescent="0.25">
      <c r="A59" s="66" t="s">
        <v>1692</v>
      </c>
      <c r="B59" s="83" t="s">
        <v>1631</v>
      </c>
      <c r="C59" s="66" t="s">
        <v>94</v>
      </c>
      <c r="D59" s="66" t="s">
        <v>94</v>
      </c>
      <c r="E59" s="66" t="s">
        <v>94</v>
      </c>
      <c r="H59" s="64"/>
      <c r="L59" s="64"/>
      <c r="M59" s="64"/>
    </row>
    <row r="60" spans="1:13" outlineLevel="1" x14ac:dyDescent="0.25">
      <c r="A60" s="66" t="s">
        <v>1653</v>
      </c>
      <c r="B60" s="83"/>
      <c r="E60" s="83"/>
      <c r="F60" s="83"/>
      <c r="G60" s="83"/>
      <c r="H60" s="64"/>
      <c r="L60" s="64"/>
      <c r="M60" s="64"/>
    </row>
    <row r="61" spans="1:13" outlineLevel="1" x14ac:dyDescent="0.25">
      <c r="A61" s="66" t="s">
        <v>1654</v>
      </c>
      <c r="B61" s="83"/>
      <c r="E61" s="83"/>
      <c r="F61" s="83"/>
      <c r="G61" s="83"/>
      <c r="H61" s="64"/>
      <c r="L61" s="64"/>
      <c r="M61" s="64"/>
    </row>
    <row r="62" spans="1:13" outlineLevel="1" x14ac:dyDescent="0.25">
      <c r="A62" s="66" t="s">
        <v>1655</v>
      </c>
      <c r="B62" s="83"/>
      <c r="E62" s="83"/>
      <c r="F62" s="83"/>
      <c r="G62" s="83"/>
      <c r="H62" s="64"/>
      <c r="L62" s="64"/>
      <c r="M62" s="64"/>
    </row>
    <row r="63" spans="1:13" outlineLevel="1" x14ac:dyDescent="0.25">
      <c r="A63" s="66" t="s">
        <v>1656</v>
      </c>
      <c r="B63" s="83"/>
      <c r="E63" s="83"/>
      <c r="F63" s="83"/>
      <c r="G63" s="83"/>
      <c r="H63" s="64"/>
      <c r="L63" s="64"/>
      <c r="M63" s="64"/>
    </row>
    <row r="64" spans="1:13" outlineLevel="1" x14ac:dyDescent="0.25">
      <c r="A64" s="66" t="s">
        <v>1657</v>
      </c>
      <c r="B64" s="83"/>
      <c r="E64" s="83"/>
      <c r="F64" s="83"/>
      <c r="G64" s="83"/>
      <c r="H64" s="64"/>
      <c r="L64" s="64"/>
      <c r="M64" s="64"/>
    </row>
    <row r="65" spans="1:14" outlineLevel="1" x14ac:dyDescent="0.25">
      <c r="A65" s="66" t="s">
        <v>1658</v>
      </c>
      <c r="B65" s="83"/>
      <c r="E65" s="83"/>
      <c r="F65" s="83"/>
      <c r="G65" s="83"/>
      <c r="H65" s="64"/>
      <c r="L65" s="64"/>
      <c r="M65" s="64"/>
    </row>
    <row r="66" spans="1:14" outlineLevel="1" x14ac:dyDescent="0.25">
      <c r="A66" s="66" t="s">
        <v>1659</v>
      </c>
      <c r="B66" s="83"/>
      <c r="E66" s="83"/>
      <c r="F66" s="83"/>
      <c r="G66" s="83"/>
      <c r="H66" s="64"/>
      <c r="L66" s="64"/>
      <c r="M66" s="64"/>
    </row>
    <row r="67" spans="1:14" outlineLevel="1" x14ac:dyDescent="0.25">
      <c r="A67" s="66" t="s">
        <v>1660</v>
      </c>
      <c r="B67" s="83"/>
      <c r="E67" s="83"/>
      <c r="F67" s="83"/>
      <c r="G67" s="83"/>
      <c r="H67" s="64"/>
      <c r="L67" s="64"/>
      <c r="M67" s="64"/>
    </row>
    <row r="68" spans="1:14" outlineLevel="1" x14ac:dyDescent="0.25">
      <c r="A68" s="66" t="s">
        <v>1661</v>
      </c>
      <c r="B68" s="83"/>
      <c r="E68" s="83"/>
      <c r="F68" s="83"/>
      <c r="G68" s="83"/>
      <c r="H68" s="64"/>
      <c r="L68" s="64"/>
      <c r="M68" s="64"/>
    </row>
    <row r="69" spans="1:14" outlineLevel="1" x14ac:dyDescent="0.25">
      <c r="A69" s="66" t="s">
        <v>1662</v>
      </c>
      <c r="B69" s="83"/>
      <c r="E69" s="83"/>
      <c r="F69" s="83"/>
      <c r="G69" s="83"/>
      <c r="H69" s="64"/>
      <c r="L69" s="64"/>
      <c r="M69" s="64"/>
    </row>
    <row r="70" spans="1:14" outlineLevel="1" x14ac:dyDescent="0.25">
      <c r="A70" s="66" t="s">
        <v>1663</v>
      </c>
      <c r="B70" s="83"/>
      <c r="E70" s="83"/>
      <c r="F70" s="83"/>
      <c r="G70" s="83"/>
      <c r="H70" s="64"/>
      <c r="L70" s="64"/>
      <c r="M70" s="64"/>
    </row>
    <row r="71" spans="1:14" outlineLevel="1" x14ac:dyDescent="0.25">
      <c r="A71" s="66" t="s">
        <v>1664</v>
      </c>
      <c r="B71" s="83"/>
      <c r="E71" s="83"/>
      <c r="F71" s="83"/>
      <c r="G71" s="83"/>
      <c r="H71" s="64"/>
      <c r="L71" s="64"/>
      <c r="M71" s="64"/>
    </row>
    <row r="72" spans="1:14" outlineLevel="1" x14ac:dyDescent="0.25">
      <c r="A72" s="66" t="s">
        <v>1665</v>
      </c>
      <c r="B72" s="83"/>
      <c r="E72" s="83"/>
      <c r="F72" s="83"/>
      <c r="G72" s="83"/>
      <c r="H72" s="64"/>
      <c r="L72" s="64"/>
      <c r="M72" s="64"/>
    </row>
    <row r="73" spans="1:14" ht="18.75" x14ac:dyDescent="0.25">
      <c r="A73" s="78"/>
      <c r="B73" s="77" t="s">
        <v>1667</v>
      </c>
      <c r="C73" s="78"/>
      <c r="D73" s="78"/>
      <c r="E73" s="78"/>
      <c r="F73" s="78"/>
      <c r="G73" s="78"/>
      <c r="H73" s="64"/>
    </row>
    <row r="74" spans="1:14" ht="15" customHeight="1" x14ac:dyDescent="0.25">
      <c r="A74" s="85"/>
      <c r="B74" s="86" t="s">
        <v>981</v>
      </c>
      <c r="C74" s="85" t="s">
        <v>1733</v>
      </c>
      <c r="D74" s="85"/>
      <c r="E74" s="88"/>
      <c r="F74" s="88"/>
      <c r="G74" s="88"/>
      <c r="H74" s="96"/>
      <c r="I74" s="96"/>
      <c r="J74" s="96"/>
      <c r="K74" s="96"/>
      <c r="L74" s="96"/>
      <c r="M74" s="96"/>
      <c r="N74" s="96"/>
    </row>
    <row r="75" spans="1:14" x14ac:dyDescent="0.25">
      <c r="A75" s="66" t="s">
        <v>1693</v>
      </c>
      <c r="B75" s="66" t="s">
        <v>1714</v>
      </c>
      <c r="C75" s="140">
        <v>29.1</v>
      </c>
      <c r="H75" s="64"/>
    </row>
    <row r="76" spans="1:14" x14ac:dyDescent="0.25">
      <c r="A76" s="66" t="s">
        <v>1694</v>
      </c>
      <c r="B76" s="66" t="s">
        <v>1731</v>
      </c>
      <c r="C76" s="66" t="s">
        <v>94</v>
      </c>
      <c r="H76" s="64"/>
    </row>
    <row r="77" spans="1:14" outlineLevel="1" x14ac:dyDescent="0.25">
      <c r="A77" s="66" t="s">
        <v>1695</v>
      </c>
      <c r="H77" s="64"/>
    </row>
    <row r="78" spans="1:14" outlineLevel="1" x14ac:dyDescent="0.25">
      <c r="A78" s="66" t="s">
        <v>1696</v>
      </c>
      <c r="H78" s="64"/>
    </row>
    <row r="79" spans="1:14" outlineLevel="1" x14ac:dyDescent="0.25">
      <c r="A79" s="66" t="s">
        <v>1697</v>
      </c>
      <c r="H79" s="64"/>
    </row>
    <row r="80" spans="1:14" outlineLevel="1" x14ac:dyDescent="0.25">
      <c r="A80" s="66" t="s">
        <v>1698</v>
      </c>
      <c r="H80" s="64"/>
    </row>
    <row r="81" spans="1:8" x14ac:dyDescent="0.25">
      <c r="A81" s="85"/>
      <c r="B81" s="86" t="s">
        <v>1699</v>
      </c>
      <c r="C81" s="85" t="s">
        <v>578</v>
      </c>
      <c r="D81" s="85" t="s">
        <v>579</v>
      </c>
      <c r="E81" s="88" t="s">
        <v>993</v>
      </c>
      <c r="F81" s="88" t="s">
        <v>1178</v>
      </c>
      <c r="G81" s="88" t="s">
        <v>1723</v>
      </c>
      <c r="H81" s="64"/>
    </row>
    <row r="82" spans="1:8" x14ac:dyDescent="0.25">
      <c r="A82" s="66" t="s">
        <v>1700</v>
      </c>
      <c r="B82" s="66" t="s">
        <v>1717</v>
      </c>
      <c r="C82" s="142">
        <v>0.01</v>
      </c>
      <c r="D82" s="142" t="s">
        <v>1408</v>
      </c>
      <c r="E82" s="142" t="s">
        <v>1408</v>
      </c>
      <c r="F82" s="142" t="s">
        <v>1408</v>
      </c>
      <c r="G82" s="142">
        <v>0.01</v>
      </c>
      <c r="H82" s="64"/>
    </row>
    <row r="83" spans="1:8" x14ac:dyDescent="0.25">
      <c r="A83" s="66" t="s">
        <v>1701</v>
      </c>
      <c r="B83" s="66" t="s">
        <v>1720</v>
      </c>
      <c r="C83" s="66" t="s">
        <v>94</v>
      </c>
      <c r="D83" s="66" t="s">
        <v>94</v>
      </c>
      <c r="E83" s="66" t="s">
        <v>94</v>
      </c>
      <c r="F83" s="66" t="s">
        <v>94</v>
      </c>
      <c r="G83" s="66" t="s">
        <v>94</v>
      </c>
      <c r="H83" s="64"/>
    </row>
    <row r="84" spans="1:8" x14ac:dyDescent="0.25">
      <c r="A84" s="66" t="s">
        <v>1702</v>
      </c>
      <c r="B84" s="66" t="s">
        <v>1718</v>
      </c>
      <c r="C84" s="66" t="s">
        <v>94</v>
      </c>
      <c r="D84" s="66" t="s">
        <v>94</v>
      </c>
      <c r="E84" s="66" t="s">
        <v>94</v>
      </c>
      <c r="F84" s="66" t="s">
        <v>94</v>
      </c>
      <c r="G84" s="66" t="s">
        <v>94</v>
      </c>
      <c r="H84" s="64"/>
    </row>
    <row r="85" spans="1:8" x14ac:dyDescent="0.25">
      <c r="A85" s="66" t="s">
        <v>1703</v>
      </c>
      <c r="B85" s="66" t="s">
        <v>1719</v>
      </c>
      <c r="C85" s="66" t="s">
        <v>94</v>
      </c>
      <c r="D85" s="66" t="s">
        <v>94</v>
      </c>
      <c r="E85" s="66" t="s">
        <v>94</v>
      </c>
      <c r="F85" s="66" t="s">
        <v>94</v>
      </c>
      <c r="G85" s="66" t="s">
        <v>94</v>
      </c>
      <c r="H85" s="64"/>
    </row>
    <row r="86" spans="1:8" x14ac:dyDescent="0.25">
      <c r="A86" s="66" t="s">
        <v>1722</v>
      </c>
      <c r="B86" s="66" t="s">
        <v>1721</v>
      </c>
      <c r="C86" s="66" t="s">
        <v>94</v>
      </c>
      <c r="D86" s="66" t="s">
        <v>94</v>
      </c>
      <c r="E86" s="66" t="s">
        <v>94</v>
      </c>
      <c r="F86" s="66" t="s">
        <v>94</v>
      </c>
      <c r="G86" s="66" t="s">
        <v>94</v>
      </c>
      <c r="H86" s="64"/>
    </row>
    <row r="87" spans="1:8" outlineLevel="1" x14ac:dyDescent="0.25">
      <c r="A87" s="66" t="s">
        <v>1704</v>
      </c>
      <c r="H87" s="64"/>
    </row>
    <row r="88" spans="1:8" outlineLevel="1" x14ac:dyDescent="0.25">
      <c r="A88" s="66" t="s">
        <v>1705</v>
      </c>
      <c r="H88" s="64"/>
    </row>
    <row r="89" spans="1:8" outlineLevel="1" x14ac:dyDescent="0.25">
      <c r="A89" s="66" t="s">
        <v>1706</v>
      </c>
      <c r="H89" s="64"/>
    </row>
    <row r="90" spans="1:8" outlineLevel="1" x14ac:dyDescent="0.25">
      <c r="A90" s="66" t="s">
        <v>1707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C1D816-D8F8-4A8B-B5F1-8E843F481044}"/>
</file>

<file path=customXml/itemProps2.xml><?xml version="1.0" encoding="utf-8"?>
<ds:datastoreItem xmlns:ds="http://schemas.openxmlformats.org/officeDocument/2006/customXml" ds:itemID="{022F02A2-52EB-45E6-90AC-864AB66632B6}"/>
</file>

<file path=customXml/itemProps3.xml><?xml version="1.0" encoding="utf-8"?>
<ds:datastoreItem xmlns:ds="http://schemas.openxmlformats.org/officeDocument/2006/customXml" ds:itemID="{2D021FE0-AFCD-41AE-BBCD-242A4BD61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Convered Bonds Quarterly Investor Report</dc:title>
  <dc:creator>Paolo Colonna</dc:creator>
  <cp:lastModifiedBy>Duarte Miguel Teixeira (DMF)</cp:lastModifiedBy>
  <cp:lastPrinted>2018-10-08T13:34:00Z</cp:lastPrinted>
  <dcterms:created xsi:type="dcterms:W3CDTF">2016-04-21T08:07:20Z</dcterms:created>
  <dcterms:modified xsi:type="dcterms:W3CDTF">2018-11-29T15:27:48Z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0x010100384A1EA9B56A044F8C795FC651E47C61</vt:lpwstr>
  </property>
</Properties>
</file>