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customXml/itemProps6.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5.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0_12_31\"/>
    </mc:Choice>
  </mc:AlternateContent>
  <bookViews>
    <workbookView xWindow="0" yWindow="0" windowWidth="19200" windowHeight="8820" tabRatio="898" activeTab="1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Templ'!$B$1:$I$228</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Area" localSheetId="12">'Temp. Optional COVID 19 imp'!$A$1:$I$30</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8" l="1"/>
  <c r="C17" i="8"/>
  <c r="G24" i="22" l="1"/>
  <c r="F180" i="9"/>
  <c r="F174" i="9"/>
  <c r="F173" i="9"/>
  <c r="F172" i="9"/>
  <c r="F171" i="9"/>
  <c r="F170" i="9"/>
  <c r="F162" i="9"/>
  <c r="F161" i="9"/>
  <c r="F160" i="9"/>
  <c r="F152" i="9"/>
  <c r="F151" i="9"/>
  <c r="F150" i="9"/>
  <c r="F99" i="9"/>
  <c r="F100" i="9"/>
  <c r="F101" i="9"/>
  <c r="F102" i="9"/>
  <c r="F103" i="9"/>
  <c r="F104" i="9"/>
  <c r="F105" i="9"/>
  <c r="C12" i="9"/>
  <c r="C218" i="8"/>
  <c r="C193" i="8"/>
  <c r="C207" i="8" s="1"/>
  <c r="C175" i="8"/>
  <c r="D89" i="8"/>
  <c r="C15" i="8"/>
  <c r="C14" i="8"/>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8" i="9" s="1"/>
  <c r="C360" i="9"/>
  <c r="F356" i="9" s="1"/>
  <c r="F352" i="9"/>
  <c r="F346" i="9"/>
  <c r="D353" i="9"/>
  <c r="G348" i="9" s="1"/>
  <c r="C353" i="9"/>
  <c r="F347" i="9" s="1"/>
  <c r="G310" i="9"/>
  <c r="G328" i="9" s="1"/>
  <c r="D328" i="9"/>
  <c r="C328" i="9"/>
  <c r="F310" i="9" s="1"/>
  <c r="F328" i="9" s="1"/>
  <c r="F350" i="9" l="1"/>
  <c r="G356" i="9"/>
  <c r="G357" i="9"/>
  <c r="G591" i="19"/>
  <c r="G595" i="19" s="1"/>
  <c r="F348" i="9"/>
  <c r="G359" i="9"/>
  <c r="G594" i="19"/>
  <c r="F239" i="19"/>
  <c r="G252" i="19"/>
  <c r="F553"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53" i="9"/>
  <c r="G360" i="9"/>
  <c r="F360"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C292" i="8"/>
  <c r="D300" i="8"/>
  <c r="C293" i="8"/>
  <c r="C290" i="8"/>
  <c r="D293" i="8"/>
  <c r="F292" i="8"/>
  <c r="C300" i="8"/>
  <c r="D292" i="8"/>
  <c r="D290"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00" i="8"/>
  <c r="C100" i="8"/>
  <c r="D77" i="8"/>
  <c r="G80" i="8" s="1"/>
  <c r="C77" i="8"/>
  <c r="C39" i="8" l="1"/>
  <c r="D138" i="8"/>
  <c r="D155" i="8" s="1"/>
  <c r="G147" i="8" s="1"/>
  <c r="C138" i="8"/>
  <c r="C155" i="8" s="1"/>
  <c r="F147" i="8" s="1"/>
  <c r="G226" i="8"/>
  <c r="G222" i="8"/>
  <c r="G217" i="8"/>
  <c r="G223" i="8"/>
  <c r="G218" i="8"/>
  <c r="G225" i="8"/>
  <c r="G221" i="8"/>
  <c r="G219" i="8"/>
  <c r="G224" i="8"/>
  <c r="G227" i="8"/>
  <c r="G438" i="9"/>
  <c r="G416" i="9"/>
  <c r="F252" i="9"/>
  <c r="F241" i="9"/>
  <c r="G126" i="11"/>
  <c r="F17" i="19"/>
  <c r="F18" i="19"/>
  <c r="F16" i="19"/>
  <c r="G134" i="11"/>
  <c r="G136" i="11"/>
  <c r="G124" i="11"/>
  <c r="F153" i="11"/>
  <c r="G171" i="11"/>
  <c r="F428" i="9"/>
  <c r="F424" i="9"/>
  <c r="G120" i="11"/>
  <c r="G128" i="11"/>
  <c r="G138" i="11"/>
  <c r="G122" i="11"/>
  <c r="G130" i="11"/>
  <c r="G142" i="11"/>
  <c r="F149" i="8"/>
  <c r="F153" i="8"/>
  <c r="F151" i="8"/>
  <c r="F148" i="8"/>
  <c r="F152" i="8"/>
  <c r="G151" i="8"/>
  <c r="G148" i="8"/>
  <c r="G149" i="8"/>
  <c r="G154"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4" i="8" l="1"/>
  <c r="F150" i="8"/>
  <c r="G150" i="8"/>
  <c r="G153" i="8"/>
  <c r="G152" i="8"/>
  <c r="G220" i="8"/>
  <c r="G144" i="11"/>
  <c r="F167" i="8"/>
  <c r="F152" i="10"/>
  <c r="F77" i="8"/>
  <c r="F100" i="8"/>
  <c r="F208" i="8"/>
  <c r="G214" i="9"/>
  <c r="F42" i="10"/>
  <c r="G37" i="10"/>
  <c r="F144" i="11"/>
  <c r="G157" i="11"/>
  <c r="F179" i="11"/>
  <c r="F157" i="11"/>
  <c r="G179" i="11"/>
  <c r="G100" i="8"/>
  <c r="F37" i="10"/>
  <c r="G440" i="9"/>
  <c r="G249" i="9"/>
  <c r="G453" i="9"/>
  <c r="G227" i="9"/>
  <c r="F15" i="9"/>
  <c r="F249" i="9"/>
  <c r="F440" i="9"/>
  <c r="F453" i="9"/>
  <c r="G475" i="9"/>
  <c r="F475" i="9"/>
  <c r="F227" i="9"/>
  <c r="G77" i="8"/>
  <c r="F214" i="9"/>
  <c r="C58" i="8"/>
  <c r="F155" i="8" l="1"/>
  <c r="G155" i="8"/>
  <c r="F62" i="8"/>
  <c r="D112" i="8"/>
  <c r="D129" i="8" s="1"/>
  <c r="C112" i="8"/>
  <c r="C129" i="8" s="1"/>
  <c r="F60" i="8"/>
  <c r="F64" i="8"/>
  <c r="F61" i="8"/>
  <c r="F57" i="8"/>
  <c r="F56" i="8"/>
  <c r="F53" i="8"/>
  <c r="C38" i="8"/>
  <c r="F221" i="8" s="1"/>
  <c r="F55" i="8"/>
  <c r="F59" i="8"/>
  <c r="F54" i="8"/>
  <c r="F227" i="8"/>
  <c r="F63" i="8"/>
  <c r="F222" i="8" l="1"/>
  <c r="F131" i="8"/>
  <c r="F132" i="8"/>
  <c r="F123" i="8"/>
  <c r="F114" i="8"/>
  <c r="F119" i="8"/>
  <c r="F112" i="8"/>
  <c r="F133" i="8"/>
  <c r="F136" i="8"/>
  <c r="F120" i="8"/>
  <c r="F126" i="8"/>
  <c r="F117" i="8"/>
  <c r="F127" i="8"/>
  <c r="F135" i="8"/>
  <c r="F130" i="8"/>
  <c r="F128" i="8"/>
  <c r="F118" i="8"/>
  <c r="F124" i="8"/>
  <c r="F115" i="8"/>
  <c r="F121" i="8"/>
  <c r="F134" i="8"/>
  <c r="F125" i="8"/>
  <c r="F116" i="8"/>
  <c r="F122" i="8"/>
  <c r="F113" i="8"/>
  <c r="G127" i="8"/>
  <c r="G131" i="8"/>
  <c r="G133" i="8"/>
  <c r="G123" i="8"/>
  <c r="G122" i="8"/>
  <c r="G120" i="8"/>
  <c r="G119" i="8"/>
  <c r="G121" i="8"/>
  <c r="G135" i="8"/>
  <c r="G134" i="8"/>
  <c r="G118" i="8"/>
  <c r="G117" i="8"/>
  <c r="G116" i="8"/>
  <c r="G115" i="8"/>
  <c r="G132" i="8"/>
  <c r="G130" i="8"/>
  <c r="G114" i="8"/>
  <c r="G113" i="8"/>
  <c r="G112" i="8"/>
  <c r="G136" i="8"/>
  <c r="G128" i="8"/>
  <c r="G126" i="8"/>
  <c r="G125" i="8"/>
  <c r="G124" i="8"/>
  <c r="F224" i="8"/>
  <c r="F218" i="8"/>
  <c r="F225" i="8"/>
  <c r="F217" i="8"/>
  <c r="F219" i="8"/>
  <c r="F226" i="8"/>
  <c r="F223" i="8"/>
  <c r="F58" i="8"/>
  <c r="D45" i="8"/>
  <c r="G129" i="8" l="1"/>
  <c r="F129" i="8"/>
  <c r="F220" i="8"/>
</calcChain>
</file>

<file path=xl/sharedStrings.xml><?xml version="1.0" encoding="utf-8"?>
<sst xmlns="http://schemas.openxmlformats.org/spreadsheetml/2006/main" count="6045" uniqueCount="2915">
  <si>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</si>
  <si>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</si>
  <si>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</si>
  <si>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</si>
  <si>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</si>
  <si>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</si>
  <si>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</si>
  <si>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</si>
  <si>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</si>
  <si>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</si>
  <si>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</si>
  <si>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</si>
  <si>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</si>
  <si>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</si>
  <si>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</si>
  <si>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</si>
  <si>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</si>
  <si>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</si>
  <si>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</si>
  <si>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</si>
  <si>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</si>
  <si>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</si>
  <si>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</si>
  <si>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</si>
  <si>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</si>
  <si>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</si>
  <si>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</si>
  <si>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</si>
  <si>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</si>
  <si>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</si>
  <si>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</si>
  <si>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</si>
  <si>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</si>
  <si>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</si>
  <si>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</si>
  <si>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</si>
  <si>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</si>
  <si>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</si>
  <si>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</si>
  <si>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</si>
  <si>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</si>
  <si>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</si>
  <si>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</si>
  <si>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</si>
  <si>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</si>
  <si>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</si>
  <si>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</si>
  <si>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</si>
  <si>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</si>
  <si>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</si>
  <si>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</si>
  <si>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</si>
  <si>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</si>
  <si>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</si>
  <si>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</si>
  <si>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</si>
  <si>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</si>
  <si>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</si>
  <si>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</si>
  <si>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</si>
  <si>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</si>
  <si>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</si>
  <si>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</si>
  <si>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</si>
  <si>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</si>
  <si>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</si>
  <si>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</si>
  <si>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</si>
  <si>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</si>
  <si>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</si>
  <si>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</si>
  <si>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</si>
  <si>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</si>
  <si>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</si>
  <si>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</si>
  <si>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</si>
  <si>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</si>
  <si>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</si>
  <si>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</si>
  <si>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</si>
  <si>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</si>
  <si>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</si>
  <si>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</si>
  <si>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</si>
  <si>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</si>
  <si>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</si>
  <si>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</si>
  <si>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</si>
  <si>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</si>
  <si>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</si>
  <si>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</si>
  <si>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</si>
  <si>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</si>
  <si>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</si>
  <si>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</si>
  <si>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</si>
  <si>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</si>
  <si>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</si>
  <si>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</si>
  <si>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</si>
  <si>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</si>
  <si>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</si>
  <si>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</si>
  <si>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</si>
  <si>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</si>
  <si>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</si>
  <si>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</si>
  <si>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</si>
  <si>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</si>
  <si>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</si>
  <si>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</si>
  <si>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</si>
  <si>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</si>
  <si>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</si>
  <si>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</si>
  <si>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</si>
  <si>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</si>
  <si>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</si>
  <si>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</si>
  <si>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</si>
  <si>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</si>
  <si>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</si>
  <si>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</si>
  <si>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</si>
  <si>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</si>
  <si>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</si>
  <si>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</si>
  <si>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</si>
  <si>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</si>
  <si>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</si>
  <si>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</si>
  <si>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</si>
  <si>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</si>
  <si>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</si>
  <si>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</si>
  <si>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</si>
  <si>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</si>
  <si>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</si>
  <si>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</si>
  <si>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</si>
  <si>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</si>
  <si>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</si>
  <si>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</si>
  <si>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</si>
  <si>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</si>
  <si>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</si>
  <si>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</si>
  <si>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</si>
  <si>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</si>
  <si>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</si>
  <si>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</si>
  <si>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</si>
  <si>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</si>
  <si>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</si>
  <si>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</si>
  <si>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</si>
  <si>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</si>
  <si>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</si>
  <si>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</si>
  <si>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</si>
  <si>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</si>
  <si>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</si>
  <si>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</si>
  <si>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</si>
  <si>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</si>
  <si>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</si>
  <si>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</si>
  <si>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</si>
  <si>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</si>
  <si>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</si>
  <si>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</si>
  <si>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</si>
  <si>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</si>
  <si>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</si>
  <si>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</si>
  <si>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</si>
  <si>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</si>
  <si>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</si>
  <si>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</si>
  <si>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</si>
  <si>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</si>
  <si>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</si>
  <si>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</si>
  <si>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</si>
  <si>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</si>
  <si>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</si>
  <si>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</si>
  <si>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</si>
  <si>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</si>
  <si>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</si>
  <si>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</si>
  <si>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</si>
  <si>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</si>
  <si>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</si>
  <si>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</si>
  <si>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</si>
  <si>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</si>
  <si>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</si>
  <si>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</si>
  <si>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</si>
  <si>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</si>
  <si>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</si>
  <si>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</si>
  <si>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</si>
  <si>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</si>
  <si>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</si>
  <si>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</si>
  <si>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</si>
  <si>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</si>
  <si>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</si>
  <si>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</si>
  <si>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</si>
  <si>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</si>
  <si>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</si>
  <si>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</si>
  <si>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</si>
  <si>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</si>
  <si>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</si>
  <si>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</si>
  <si>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</si>
  <si>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</si>
  <si>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</si>
  <si>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</si>
  <si>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</si>
  <si>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</si>
  <si>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</si>
  <si>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</si>
  <si>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</si>
  <si>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</si>
  <si>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</si>
  <si>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</si>
  <si>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</si>
  <si>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</si>
  <si>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</si>
  <si>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</si>
  <si>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</si>
  <si>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</si>
  <si>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</si>
  <si>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</si>
  <si>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</si>
  <si>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</si>
  <si>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</si>
  <si>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</si>
  <si>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</si>
  <si>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</si>
  <si>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</si>
  <si>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</si>
  <si>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</si>
  <si>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</si>
  <si>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</si>
  <si>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</si>
  <si>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</si>
  <si>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</si>
  <si>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</si>
  <si>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</si>
  <si>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</si>
  <si>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</si>
  <si>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</si>
  <si>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</si>
  <si>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</si>
  <si>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</si>
  <si>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</si>
  <si>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</si>
  <si>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</si>
  <si>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</si>
  <si>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</si>
  <si>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</si>
  <si>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</si>
  <si>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</si>
  <si>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</si>
  <si>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</si>
  <si>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</si>
  <si>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</si>
  <si>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</si>
  <si>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</si>
  <si>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</si>
  <si>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</si>
  <si>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</si>
  <si>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</si>
  <si>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</si>
  <si>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</si>
  <si>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</si>
  <si>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</si>
  <si>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</si>
  <si>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</si>
  <si>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</si>
  <si>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</si>
  <si>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</si>
  <si>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</si>
  <si>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</si>
  <si>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</si>
  <si>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</si>
  <si>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</si>
  <si>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</si>
  <si>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</si>
  <si>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</si>
  <si>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</si>
  <si>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</si>
  <si>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</si>
  <si>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</si>
  <si>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</si>
  <si>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</si>
  <si>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</si>
  <si>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</si>
  <si>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</si>
  <si>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</si>
  <si>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</si>
  <si>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</si>
  <si>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</si>
  <si>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</si>
  <si>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</si>
  <si>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</si>
  <si>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</si>
  <si>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</si>
  <si>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</si>
  <si>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</si>
  <si>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</si>
  <si>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</si>
  <si>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</si>
  <si>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</si>
  <si>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</si>
  <si>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</si>
  <si>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</si>
  <si>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</si>
  <si>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</si>
  <si>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</si>
  <si>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</si>
  <si>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</si>
  <si>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</si>
  <si>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</si>
  <si>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</si>
  <si>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</si>
  <si>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</si>
  <si>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</si>
  <si>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</si>
  <si>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</si>
  <si>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</si>
  <si>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</si>
  <si>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</si>
  <si>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</si>
  <si>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</si>
  <si>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</si>
  <si>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</si>
  <si>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</si>
  <si>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</si>
  <si>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</si>
  <si>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</si>
  <si>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</si>
  <si>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</si>
  <si>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</si>
  <si>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</si>
  <si>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</si>
  <si>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</si>
  <si>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</si>
  <si>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</si>
  <si>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</si>
  <si>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</si>
  <si>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</si>
  <si>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</si>
  <si>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</si>
  <si>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</si>
  <si>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</si>
  <si>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</si>
  <si>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</si>
  <si>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</si>
  <si>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</si>
  <si>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</si>
  <si>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</si>
  <si>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</si>
  <si>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</si>
  <si>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</si>
  <si>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</si>
  <si>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</si>
  <si>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</si>
  <si>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</si>
  <si>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</si>
  <si>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</si>
  <si>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</si>
  <si>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</si>
  <si>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</si>
  <si>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</si>
  <si>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</si>
  <si>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</si>
  <si>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</si>
  <si>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</si>
  <si>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</si>
  <si>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</si>
  <si>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</si>
  <si>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</si>
  <si>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</si>
  <si>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</si>
  <si>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</si>
  <si>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</si>
  <si>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</si>
  <si>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</si>
  <si>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</si>
  <si>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</si>
  <si>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</si>
  <si>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</si>
  <si>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</si>
  <si>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</si>
  <si>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</si>
  <si>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</si>
  <si>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</si>
  <si>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</si>
  <si>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</si>
  <si>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</si>
  <si>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</si>
  <si>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</si>
  <si>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</si>
  <si>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</si>
  <si>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</si>
  <si>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</si>
  <si>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</si>
  <si>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</si>
  <si>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</si>
  <si>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</si>
  <si>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</si>
  <si>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</si>
  <si>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</si>
  <si>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</si>
  <si>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</si>
  <si>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</si>
  <si>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</si>
  <si>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</si>
  <si>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</si>
  <si>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</si>
  <si>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</si>
  <si>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</si>
  <si>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</si>
  <si>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</si>
  <si>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</si>
  <si>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</si>
  <si>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</si>
  <si>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</si>
  <si>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</si>
  <si>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</si>
  <si>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</si>
  <si>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</si>
  <si>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</si>
  <si>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</si>
  <si>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</si>
  <si>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</si>
  <si>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</si>
  <si>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</si>
  <si>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</si>
  <si>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</si>
  <si>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</si>
  <si>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</si>
  <si>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</si>
  <si>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</si>
  <si>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</si>
  <si>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</si>
  <si>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</si>
  <si>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</si>
  <si>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</si>
  <si>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</si>
  <si>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</si>
  <si>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</si>
  <si>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</si>
  <si>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</si>
  <si>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</si>
  <si>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</si>
  <si>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</si>
  <si>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</si>
  <si>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</si>
  <si>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</si>
  <si>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</si>
  <si>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</si>
  <si>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</si>
  <si>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</si>
  <si>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</si>
  <si>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</si>
  <si>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</si>
  <si>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</si>
  <si>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</si>
  <si>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</si>
  <si>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</si>
  <si>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</si>
  <si>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</si>
  <si>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</si>
  <si>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</si>
  <si>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</si>
  <si>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</si>
  <si>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</si>
  <si>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</si>
  <si>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</si>
  <si>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</si>
  <si>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</si>
  <si>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</si>
  <si>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</si>
  <si>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</si>
  <si>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</si>
  <si>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</si>
  <si>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</si>
  <si>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</si>
  <si>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</si>
  <si>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</si>
  <si>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</si>
  <si>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</si>
  <si>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</si>
  <si>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</si>
  <si>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</si>
  <si>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</si>
  <si>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</si>
  <si>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</si>
  <si>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</si>
  <si>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</si>
  <si>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</si>
  <si>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</si>
  <si>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</si>
  <si>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</si>
  <si>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</si>
  <si>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</si>
  <si>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</si>
  <si>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</si>
  <si>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</si>
  <si>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</si>
  <si>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</si>
  <si>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</si>
  <si>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</si>
  <si>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</si>
  <si>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</si>
  <si>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</si>
  <si>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</si>
  <si>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</si>
  <si>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</si>
  <si>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</si>
  <si>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</si>
  <si>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</si>
  <si>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</si>
  <si>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</si>
  <si>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</si>
  <si>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</si>
  <si>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</si>
  <si>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</si>
  <si>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</si>
  <si>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</si>
  <si>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</si>
  <si>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</si>
  <si>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</si>
  <si>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</si>
  <si>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</si>
  <si>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</si>
  <si>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</si>
  <si>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</si>
  <si>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</si>
  <si>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</si>
  <si>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</si>
  <si>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</si>
  <si>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</si>
  <si>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</si>
  <si>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</si>
  <si>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</si>
  <si>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</si>
  <si>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</si>
  <si>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</si>
  <si>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</si>
  <si>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</si>
  <si>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</si>
  <si>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</si>
  <si>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</si>
  <si>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</si>
  <si>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</si>
  <si>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</si>
  <si>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</si>
  <si>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</si>
  <si>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</si>
  <si>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</si>
  <si>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</si>
  <si>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</si>
  <si>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</si>
  <si>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</si>
  <si>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</si>
  <si>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</si>
  <si>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</si>
  <si>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</si>
  <si>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</si>
  <si>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</si>
  <si>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</si>
  <si>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</si>
  <si>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</si>
  <si>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</si>
  <si>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</si>
  <si>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</si>
  <si>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</si>
  <si>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</si>
  <si>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</si>
  <si>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</si>
  <si>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</si>
  <si>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</si>
  <si>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</si>
  <si>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</si>
  <si>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</si>
  <si>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</si>
  <si>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</si>
  <si>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</si>
  <si>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</si>
  <si>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</si>
  <si>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</si>
  <si>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</si>
  <si>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</si>
  <si>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</si>
  <si>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</si>
  <si>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</si>
  <si>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</si>
  <si>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</si>
  <si>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</si>
  <si>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</si>
  <si>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</si>
  <si>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</si>
  <si>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</si>
  <si>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</si>
  <si>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</si>
  <si>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</si>
  <si>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</si>
  <si>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</si>
  <si>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</si>
  <si>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</si>
  <si>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</si>
  <si>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</si>
  <si>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</si>
  <si>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</si>
  <si>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</si>
  <si>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</si>
  <si>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</si>
  <si>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</si>
  <si>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</si>
  <si>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</si>
  <si>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</si>
  <si>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</si>
  <si>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</si>
  <si>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</si>
  <si>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</si>
  <si>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</si>
  <si>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</si>
  <si>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</si>
  <si>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</si>
  <si>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</si>
  <si>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</si>
  <si>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</si>
  <si>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</si>
  <si>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</si>
  <si>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</si>
  <si>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</si>
  <si>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</si>
  <si>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</si>
  <si>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</si>
  <si>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</si>
  <si>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</si>
  <si>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</si>
  <si>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</si>
  <si>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</si>
  <si>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</si>
  <si>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</si>
  <si>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</si>
  <si>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</si>
  <si>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</si>
  <si>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</si>
  <si>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</si>
  <si>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</si>
  <si>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</si>
  <si>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</si>
  <si>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</si>
  <si>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</si>
  <si>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</si>
  <si>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</si>
  <si>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</si>
  <si>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</si>
  <si>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</si>
  <si>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</si>
  <si>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</si>
  <si>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</si>
  <si>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</si>
  <si>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</si>
  <si>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</si>
  <si>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</si>
  <si>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</si>
  <si>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</si>
  <si>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</si>
  <si>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</si>
  <si>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</si>
  <si>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</si>
  <si>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</si>
  <si>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</si>
  <si>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</si>
  <si>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</si>
  <si>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</si>
  <si>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</si>
  <si>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</si>
  <si>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</si>
  <si>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</si>
  <si>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</si>
  <si>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</si>
  <si>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</si>
  <si>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</si>
  <si>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</si>
  <si>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</si>
  <si>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</si>
  <si>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</si>
  <si>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</si>
  <si>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</si>
  <si>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</si>
  <si>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</si>
  <si>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</si>
  <si>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</si>
  <si>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</si>
  <si>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</si>
  <si>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</si>
  <si>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</si>
  <si>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</si>
  <si>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</si>
  <si>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</si>
  <si>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</si>
  <si>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</si>
  <si>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</si>
  <si>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</si>
  <si>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</si>
  <si>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</si>
  <si>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</si>
  <si>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</si>
  <si>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</si>
  <si>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</si>
  <si>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</si>
  <si>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</si>
  <si>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</si>
  <si>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</si>
  <si>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</si>
  <si>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</si>
  <si>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</si>
  <si>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</si>
  <si>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</si>
  <si>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</si>
  <si>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</si>
  <si>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</si>
  <si>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</si>
  <si>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</si>
  <si>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</si>
  <si>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</si>
  <si>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</si>
  <si>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</si>
  <si>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</si>
  <si>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</si>
  <si>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</si>
  <si>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</si>
  <si>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</si>
  <si>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</si>
  <si>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</si>
  <si>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</si>
  <si>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</si>
  <si>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</si>
  <si>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</si>
  <si>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</si>
  <si>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</si>
  <si>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</si>
  <si>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</si>
  <si>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</si>
  <si>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</si>
  <si>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</si>
  <si>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</si>
  <si>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</si>
  <si>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</si>
  <si>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</si>
  <si>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</si>
  <si>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</si>
  <si>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</si>
  <si>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</si>
  <si>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</si>
  <si>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</si>
  <si>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</si>
  <si>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</si>
  <si>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</si>
  <si>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</si>
  <si>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</si>
  <si>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</si>
  <si>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</si>
  <si>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</si>
  <si>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</si>
  <si>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</si>
  <si>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</si>
  <si>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</si>
  <si>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</si>
  <si>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</si>
  <si>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</si>
  <si>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</si>
  <si>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</si>
  <si>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</si>
  <si>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</si>
  <si>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</si>
  <si>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</si>
  <si>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</si>
  <si>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</si>
  <si>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</si>
  <si>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</si>
  <si>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</si>
  <si>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</si>
  <si>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</si>
  <si>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</si>
  <si>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</si>
  <si>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</si>
  <si>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</si>
  <si>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</si>
  <si>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</si>
  <si>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</si>
  <si>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</si>
  <si>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</si>
  <si>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</si>
  <si>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</si>
  <si>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</si>
  <si>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</si>
  <si>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</si>
  <si>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</si>
  <si>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</si>
  <si>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</si>
  <si>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</si>
  <si>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</si>
  <si>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</si>
  <si>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</si>
  <si>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</si>
  <si>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</si>
  <si>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</si>
  <si>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</si>
  <si>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</si>
  <si>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</si>
  <si>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</si>
  <si>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</si>
  <si>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</si>
  <si>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</si>
  <si>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</si>
  <si>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</si>
  <si>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</si>
  <si>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</si>
  <si>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</si>
  <si>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</si>
  <si>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</si>
  <si>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</si>
  <si>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</si>
  <si>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</si>
  <si>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</si>
  <si>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</si>
  <si>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</si>
  <si>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</si>
  <si>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</si>
  <si>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</si>
  <si>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</si>
  <si>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</si>
  <si>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</si>
  <si>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</si>
  <si>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</si>
  <si>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</si>
  <si>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</si>
  <si>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</si>
  <si>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</si>
  <si>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</si>
  <si>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</si>
  <si>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</si>
  <si>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</si>
  <si>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</si>
  <si>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</si>
  <si>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</si>
  <si>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</si>
  <si>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</si>
  <si>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</si>
  <si>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</si>
  <si>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</si>
  <si>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</si>
  <si>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</si>
  <si>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</si>
  <si>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</si>
  <si>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</si>
  <si>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</si>
  <si>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</si>
  <si>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</si>
  <si>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</si>
  <si>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</si>
  <si>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</si>
  <si>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</si>
  <si>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</si>
  <si>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</si>
  <si>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</si>
  <si>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</si>
  <si>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</si>
  <si>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</si>
  <si>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</si>
  <si>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</si>
  <si>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</si>
  <si>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</si>
  <si>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</si>
  <si>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</si>
  <si>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</si>
  <si>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</si>
  <si>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</si>
  <si>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</si>
  <si>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</si>
  <si>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</si>
  <si>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</si>
  <si>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</si>
  <si>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</si>
  <si>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</si>
  <si>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</si>
  <si>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</si>
  <si>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</si>
  <si>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</si>
  <si>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</si>
  <si>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</si>
  <si>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</si>
  <si>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</si>
  <si>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</si>
  <si>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</si>
  <si>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</si>
  <si>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</si>
  <si>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</si>
  <si>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</si>
  <si>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</si>
  <si>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</si>
  <si>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</si>
  <si>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</si>
  <si>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</si>
  <si>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</si>
  <si>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</si>
  <si>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</si>
  <si>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</si>
  <si>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</si>
  <si>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</si>
  <si>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</si>
  <si>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</si>
  <si>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</si>
  <si>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</si>
  <si>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</si>
  <si>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</si>
  <si>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</si>
  <si>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</si>
  <si>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</si>
  <si>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</si>
  <si>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</si>
  <si>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</si>
  <si>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</si>
  <si>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</si>
  <si>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</si>
  <si>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</si>
  <si>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</si>
  <si>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</si>
  <si>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</si>
  <si>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</si>
  <si>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</si>
  <si>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</si>
  <si>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</si>
  <si>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</si>
  <si>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</si>
  <si>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</si>
  <si>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</si>
  <si>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</si>
  <si>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</si>
  <si>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</si>
  <si>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</si>
  <si>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</si>
  <si>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</si>
  <si>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</si>
  <si>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</si>
  <si>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</si>
  <si>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</si>
  <si>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</si>
  <si>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</si>
  <si>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</si>
  <si>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</si>
  <si>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</si>
  <si>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</si>
  <si>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</si>
  <si>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</si>
  <si>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</si>
  <si>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</si>
  <si>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</si>
  <si>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</si>
  <si>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</si>
  <si>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</si>
  <si>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</si>
  <si>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</si>
  <si>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</si>
  <si>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</si>
  <si>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</si>
  <si>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</si>
  <si>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</si>
  <si>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</si>
  <si>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</si>
  <si>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</si>
  <si>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</si>
  <si>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</si>
  <si>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</si>
  <si>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</si>
  <si>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</si>
  <si>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</si>
  <si>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</si>
  <si>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</si>
  <si>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</si>
  <si>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</si>
  <si>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</si>
  <si>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</si>
  <si>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</si>
  <si>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</si>
  <si>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</si>
  <si>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</si>
  <si>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</si>
  <si>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</si>
  <si>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</si>
  <si>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</si>
  <si>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</si>
  <si>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</si>
  <si>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</si>
  <si>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</si>
  <si>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</si>
  <si>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</si>
  <si>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</si>
  <si>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</si>
  <si>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</si>
  <si>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</si>
  <si>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</si>
  <si>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</si>
  <si>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</si>
  <si>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</si>
  <si>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</si>
  <si>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</si>
  <si>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</si>
  <si>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</si>
  <si>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</si>
  <si>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</si>
  <si>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</si>
  <si>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</si>
  <si>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</si>
  <si>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</si>
  <si>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</si>
  <si>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</si>
  <si>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</si>
  <si>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</si>
  <si>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</si>
  <si>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</si>
  <si>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</si>
  <si>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</si>
  <si>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</si>
  <si>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</si>
  <si>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</si>
  <si>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</si>
  <si>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</si>
  <si>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</si>
  <si>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</si>
  <si>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</si>
  <si>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</si>
  <si>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</si>
  <si>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</si>
  <si>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</si>
  <si>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</si>
  <si>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</si>
  <si>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</si>
  <si>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</si>
  <si>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</si>
  <si>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</si>
  <si>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</si>
  <si>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</si>
  <si>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</si>
  <si>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</si>
  <si>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</si>
  <si>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</si>
  <si>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</si>
  <si>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</si>
  <si>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</si>
  <si>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</si>
  <si>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</si>
  <si>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</si>
  <si>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</si>
  <si>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</si>
  <si>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</si>
  <si>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</si>
  <si>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</si>
  <si>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</si>
  <si>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</si>
  <si>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</si>
  <si>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</si>
  <si>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</si>
  <si>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</si>
  <si>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</si>
  <si>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</si>
  <si>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</si>
  <si>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</si>
  <si>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</si>
  <si>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</si>
  <si>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</si>
  <si>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</si>
  <si>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</si>
  <si>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</si>
  <si>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</si>
  <si>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</si>
  <si>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</si>
  <si>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</si>
  <si>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</si>
  <si>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</si>
  <si>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</si>
  <si>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</si>
  <si>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</si>
  <si>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</si>
  <si>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</si>
  <si>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</si>
  <si>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</si>
  <si>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</si>
  <si>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</si>
  <si>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</si>
  <si>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</si>
  <si>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</si>
  <si>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</si>
  <si>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</si>
  <si>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</si>
  <si>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</si>
  <si>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</si>
  <si>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</si>
  <si>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</si>
  <si>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</si>
  <si>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</si>
  <si>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</si>
  <si>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</si>
  <si>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</si>
  <si>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</si>
  <si>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</si>
  <si>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</si>
  <si>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</si>
  <si>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</si>
  <si>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</si>
  <si>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</si>
  <si>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</si>
  <si>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</si>
  <si>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</si>
  <si>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</si>
  <si>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</si>
  <si>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</si>
  <si>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</si>
  <si>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</si>
  <si>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</si>
  <si>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</si>
  <si>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</si>
  <si>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</si>
  <si>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</si>
  <si>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</si>
  <si>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</si>
  <si>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</si>
  <si>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</si>
  <si>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</si>
  <si>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</si>
  <si>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</si>
  <si>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</si>
  <si>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</si>
  <si>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</si>
  <si>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</si>
  <si>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</si>
  <si>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</si>
  <si>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</si>
  <si>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</si>
  <si>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</si>
  <si>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</si>
  <si>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</si>
  <si>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</si>
  <si>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</si>
  <si>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</si>
  <si>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</si>
  <si>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</si>
  <si>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</si>
  <si>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</si>
  <si>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</si>
  <si>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</si>
  <si>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</si>
  <si>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</si>
  <si>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</si>
  <si>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</si>
  <si>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</si>
  <si>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</si>
  <si>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</si>
  <si>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</si>
  <si>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</si>
  <si>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</si>
  <si>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</si>
  <si>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</si>
  <si>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</si>
  <si>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</si>
  <si>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</si>
  <si>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</si>
  <si>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</si>
  <si>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</si>
  <si>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</si>
  <si>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</si>
  <si>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</si>
  <si>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</si>
  <si>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</si>
  <si>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</si>
  <si>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</si>
  <si>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</si>
  <si>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</si>
  <si>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</si>
  <si>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</si>
  <si>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</si>
  <si>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</si>
  <si>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</si>
  <si>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</si>
  <si>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</si>
  <si>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</si>
  <si>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</si>
  <si>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</si>
  <si>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</si>
  <si>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</si>
  <si>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</si>
  <si>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</si>
  <si>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</si>
  <si>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</si>
  <si>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</si>
  <si>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</si>
  <si>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</si>
  <si>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</si>
  <si>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</si>
  <si>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</si>
  <si>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</si>
  <si>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</si>
  <si>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</si>
  <si>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</si>
  <si>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</si>
  <si>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</si>
  <si>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</si>
  <si>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</si>
  <si>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</si>
  <si>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</si>
  <si>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</si>
  <si>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</si>
  <si>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</si>
  <si>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</si>
  <si>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</si>
  <si>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</si>
  <si>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</si>
  <si>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</si>
  <si>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</si>
  <si>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</si>
  <si>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</si>
  <si>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</si>
  <si>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</si>
  <si>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</si>
  <si>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</si>
  <si>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</si>
  <si>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</si>
  <si>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</si>
  <si>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</si>
  <si>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</si>
  <si>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</si>
  <si>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</si>
  <si>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</si>
  <si>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</si>
  <si>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</si>
  <si>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</si>
  <si>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</si>
  <si>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</si>
  <si>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</si>
  <si>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</si>
  <si>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</si>
  <si>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</si>
  <si>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</si>
  <si>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</si>
  <si>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</si>
  <si>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</si>
  <si>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</si>
  <si>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</si>
  <si>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</si>
  <si>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</si>
  <si>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</si>
  <si>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</si>
  <si>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</si>
  <si>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</si>
  <si>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</si>
  <si>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</si>
  <si>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</si>
  <si>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</si>
  <si>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</si>
  <si>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</si>
  <si>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</si>
  <si>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</si>
  <si>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</si>
  <si>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</si>
  <si>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</si>
  <si>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</si>
  <si>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</si>
  <si>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</si>
  <si>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</si>
  <si>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</si>
  <si>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</si>
  <si>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</si>
  <si>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</si>
  <si>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</si>
  <si>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</si>
  <si>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</si>
  <si>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</si>
  <si>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</si>
  <si>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</si>
  <si>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</si>
  <si>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</si>
  <si>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</si>
  <si>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</si>
  <si>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</si>
  <si>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</si>
  <si>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</si>
  <si>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</si>
  <si>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</si>
  <si>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</si>
  <si>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</si>
  <si>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</si>
  <si>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</si>
  <si>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</si>
  <si>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</si>
  <si>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</si>
  <si>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</si>
  <si>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</si>
  <si>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</si>
  <si>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</si>
  <si>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</si>
  <si>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</si>
  <si>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</si>
  <si>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</si>
  <si>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</si>
  <si>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</si>
  <si>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</si>
  <si>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</si>
  <si>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</si>
  <si>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</si>
  <si>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</si>
  <si>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</si>
  <si>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</si>
  <si>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</si>
  <si>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</si>
  <si>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</si>
  <si>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</si>
  <si>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</si>
  <si>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</si>
  <si>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</si>
  <si>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</si>
  <si>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</si>
  <si>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</si>
  <si>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</si>
  <si>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</si>
  <si>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</si>
  <si>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</si>
  <si>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</si>
  <si>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</si>
  <si>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</si>
  <si>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</si>
  <si>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</si>
  <si>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</si>
  <si>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</si>
  <si>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</si>
  <si>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</si>
  <si>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</si>
  <si>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</si>
  <si>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</si>
  <si>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</si>
  <si>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</si>
  <si>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</si>
  <si>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</si>
  <si>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</si>
  <si>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</si>
  <si>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</si>
  <si>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</si>
  <si>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</si>
  <si>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</si>
  <si>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</si>
  <si>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</si>
  <si>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</si>
  <si>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</si>
  <si>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</si>
  <si>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</si>
  <si>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</si>
  <si>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</si>
  <si>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</si>
  <si>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</si>
  <si>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</si>
  <si>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</si>
  <si>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</si>
  <si>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</si>
  <si>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</si>
  <si>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</si>
  <si>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</si>
  <si>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</si>
  <si>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</si>
  <si>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</si>
  <si>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</si>
  <si>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</si>
  <si>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</si>
  <si>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</si>
  <si>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</si>
  <si>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</si>
  <si>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</si>
  <si>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</si>
  <si>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</si>
  <si>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</si>
  <si>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</si>
  <si>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</si>
  <si>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</si>
  <si>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</si>
  <si>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</si>
  <si>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</si>
  <si>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</si>
  <si>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</si>
  <si>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</si>
  <si>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</si>
  <si>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</si>
  <si>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</si>
  <si>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</si>
  <si>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</si>
  <si>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</si>
  <si>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</si>
  <si>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</si>
  <si>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</si>
  <si>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</si>
  <si>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</si>
  <si>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</si>
  <si>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</si>
  <si>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</si>
  <si>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</si>
  <si>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</si>
  <si>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</si>
  <si>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</si>
  <si>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</si>
  <si>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</si>
  <si>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</si>
  <si>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</si>
  <si>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</si>
  <si>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</si>
  <si>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</si>
  <si>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</si>
  <si>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</si>
  <si>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</si>
  <si>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</si>
  <si>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</si>
  <si>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</si>
  <si>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</si>
  <si>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</si>
  <si>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</si>
  <si>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</si>
  <si>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</si>
  <si>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</si>
  <si>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</si>
  <si>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</si>
  <si>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</si>
  <si>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</si>
  <si>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</si>
  <si>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</si>
  <si>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</si>
  <si>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</si>
  <si>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</si>
  <si>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</si>
  <si>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</si>
  <si>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</si>
  <si>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</si>
  <si>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</si>
  <si>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</si>
  <si>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</si>
  <si>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</si>
  <si>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</si>
  <si>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</si>
  <si>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</si>
  <si>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</si>
  <si>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</si>
  <si>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</si>
  <si>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</si>
  <si>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</si>
  <si>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</si>
  <si>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</si>
  <si>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</si>
  <si>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</si>
  <si>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</si>
  <si>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</si>
  <si>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</si>
  <si>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</si>
  <si>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</si>
  <si>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</si>
  <si>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</si>
  <si>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</si>
  <si>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</si>
  <si>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</si>
  <si>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</si>
  <si>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</si>
  <si>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</si>
  <si>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</si>
  <si>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</si>
  <si>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</si>
  <si>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</si>
  <si>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</si>
  <si>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</si>
  <si>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</si>
  <si>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</si>
  <si>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</si>
  <si>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</si>
  <si>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</si>
  <si>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</si>
  <si>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</si>
  <si>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</si>
  <si>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</si>
  <si>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</si>
  <si>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</si>
  <si>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</si>
  <si>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</si>
  <si>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</si>
  <si>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</si>
  <si>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</si>
  <si>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</si>
  <si>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</si>
  <si>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</si>
  <si>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</si>
  <si>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</si>
  <si>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</si>
  <si>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</si>
  <si>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</si>
  <si>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</si>
  <si>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</si>
  <si>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</si>
  <si>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</si>
  <si>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</si>
  <si>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</si>
  <si>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</si>
  <si>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</si>
  <si>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</si>
  <si>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</si>
  <si>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</si>
  <si>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</si>
  <si>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</si>
  <si>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</si>
  <si>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</si>
  <si>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</si>
  <si>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</si>
  <si>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</si>
  <si>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</si>
  <si>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</si>
  <si>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</si>
  <si>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</si>
  <si>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</si>
  <si>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</si>
  <si>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</si>
  <si>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</si>
  <si>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</si>
  <si>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</si>
  <si>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</si>
  <si>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</si>
  <si>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</si>
  <si>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</si>
  <si>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</si>
  <si>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</si>
  <si>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</si>
  <si>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</si>
  <si>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</si>
  <si>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</si>
  <si>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</si>
  <si>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</si>
  <si>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</si>
  <si>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</si>
  <si>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</si>
  <si>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</si>
  <si>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</si>
  <si>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</si>
  <si>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</si>
  <si>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</si>
  <si>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</si>
  <si>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</si>
  <si>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</si>
  <si>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</si>
  <si>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</si>
  <si>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</si>
  <si>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</si>
  <si>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</si>
  <si>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</si>
  <si>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</si>
  <si>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</si>
  <si>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</si>
  <si>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</si>
  <si>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</si>
  <si>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</si>
  <si>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</si>
  <si>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</si>
  <si>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</si>
  <si>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</si>
  <si>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</si>
  <si>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</si>
  <si>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</si>
  <si>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</si>
  <si>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</si>
  <si>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</si>
  <si>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</si>
  <si>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</si>
  <si>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</si>
  <si>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</si>
  <si>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</si>
  <si>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</si>
  <si>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</si>
  <si>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</si>
  <si>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</si>
  <si>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</si>
  <si>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</si>
  <si>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</si>
  <si>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</si>
  <si>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</si>
  <si>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</si>
  <si>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</si>
  <si>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</si>
  <si>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</si>
  <si>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</si>
  <si>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</si>
  <si>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</si>
  <si>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</si>
  <si>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</si>
  <si>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</si>
  <si>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</si>
  <si>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</si>
  <si>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</si>
  <si>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</si>
  <si>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</si>
  <si>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</si>
  <si>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</si>
  <si>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</si>
  <si>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</si>
  <si>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</si>
  <si>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</si>
  <si>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</si>
  <si>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</si>
  <si>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</si>
  <si>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</si>
  <si>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</si>
  <si>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</si>
  <si>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</si>
  <si>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</si>
  <si>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</si>
  <si>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</si>
  <si>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</si>
  <si>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</si>
  <si>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</si>
  <si>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</si>
  <si>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</si>
  <si>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</si>
  <si>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</si>
  <si>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</si>
  <si>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</si>
  <si>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</si>
  <si>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</si>
  <si>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</si>
  <si>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</si>
  <si>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</si>
  <si>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</si>
  <si>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</si>
  <si>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</si>
  <si>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</si>
  <si>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</si>
  <si>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</si>
  <si>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</si>
  <si>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</si>
  <si>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</si>
  <si>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</si>
  <si>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</si>
  <si>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</si>
  <si>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</si>
  <si>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</si>
  <si>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</si>
  <si>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</si>
  <si>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</si>
  <si>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</si>
  <si>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</si>
  <si>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</si>
  <si>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</si>
  <si>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</si>
  <si>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</si>
  <si>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</si>
  <si>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</si>
  <si>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</si>
  <si>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</si>
  <si>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</si>
  <si>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</si>
  <si>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</si>
  <si>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</si>
  <si>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</si>
  <si>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</si>
  <si>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</si>
  <si>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</si>
  <si>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</si>
  <si>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</si>
  <si>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</si>
  <si>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</si>
  <si>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</si>
  <si>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</si>
  <si>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</si>
  <si>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</si>
  <si>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</si>
  <si>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</si>
  <si>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</si>
  <si>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</si>
  <si>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</si>
  <si>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</si>
  <si>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</si>
  <si>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</si>
  <si>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</si>
  <si>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</si>
  <si>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</si>
  <si>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</si>
  <si>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</si>
  <si>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</si>
  <si>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</si>
  <si>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</si>
  <si>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</si>
  <si>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</si>
  <si>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</si>
  <si>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</si>
  <si>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</si>
  <si>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</si>
  <si>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</si>
  <si>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</si>
  <si>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</si>
  <si>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</si>
  <si>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</si>
  <si>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</si>
  <si>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</si>
  <si>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</si>
  <si>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</si>
  <si>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</si>
  <si>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</si>
  <si>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</si>
  <si>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</si>
  <si>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</si>
  <si>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</si>
  <si>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</si>
  <si>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</si>
  <si>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</si>
  <si>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</si>
  <si>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</si>
  <si>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</si>
  <si>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</si>
  <si>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</si>
  <si>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</si>
  <si>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</si>
  <si>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</si>
  <si>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</si>
  <si>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</si>
  <si>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</si>
  <si>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</si>
  <si>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</si>
  <si>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</si>
  <si>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</si>
  <si>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</si>
  <si>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</si>
  <si>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</si>
  <si>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</si>
  <si>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</si>
  <si>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</si>
  <si>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</si>
  <si>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</si>
  <si>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</si>
  <si>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</si>
  <si>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</si>
  <si>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</si>
  <si>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</si>
  <si>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</si>
  <si>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</si>
  <si>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</si>
  <si>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</si>
  <si>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</si>
  <si>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</si>
  <si>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</si>
  <si>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</si>
  <si>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</si>
  <si>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</si>
  <si>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</si>
  <si>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</si>
  <si>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</si>
  <si>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</si>
  <si>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</si>
  <si>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</si>
  <si>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</si>
  <si>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</si>
  <si>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</si>
  <si>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</si>
  <si>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</si>
  <si>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</si>
  <si>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</si>
  <si>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</si>
  <si>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</si>
  <si>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</si>
  <si>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</si>
  <si>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</si>
  <si>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</si>
  <si>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</si>
  <si>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</si>
  <si>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</si>
  <si>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</si>
  <si>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</si>
  <si>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</si>
  <si>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</si>
  <si>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</si>
  <si>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</si>
  <si>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</si>
  <si>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</si>
  <si>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</si>
  <si>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</si>
  <si>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</si>
  <si>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</si>
  <si>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</si>
  <si>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</si>
  <si>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</si>
  <si>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</si>
  <si>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</si>
  <si>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</si>
  <si>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</si>
  <si>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</si>
  <si>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</si>
  <si>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</si>
  <si>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</si>
  <si>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</si>
  <si>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</si>
  <si>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</si>
  <si>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</si>
  <si>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</si>
  <si>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</si>
  <si>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</si>
  <si>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</si>
  <si>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</si>
  <si>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</si>
  <si>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</si>
  <si>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</si>
  <si>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</si>
  <si>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</si>
  <si>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</si>
  <si>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</si>
  <si>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</si>
  <si>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</si>
  <si>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</si>
  <si>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</si>
  <si>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</si>
  <si>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</si>
  <si>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</si>
  <si>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</si>
  <si>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</si>
  <si>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</si>
  <si>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</si>
  <si>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</si>
  <si>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</si>
  <si>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</si>
  <si>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</si>
  <si>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</si>
  <si>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</si>
  <si>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</si>
  <si>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</si>
  <si>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</si>
  <si>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</si>
  <si>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</si>
  <si>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</si>
  <si>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</si>
  <si>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</si>
  <si>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</si>
  <si>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</si>
  <si>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</si>
  <si>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</si>
  <si>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</si>
  <si>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</si>
  <si>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</si>
  <si>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</si>
  <si>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</si>
  <si>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</si>
  <si>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</si>
  <si>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</si>
  <si>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</si>
  <si>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</si>
  <si>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</si>
  <si>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</si>
  <si>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</si>
  <si>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</si>
  <si>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</si>
  <si>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</si>
  <si>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</si>
  <si>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</si>
  <si>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</si>
  <si>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</si>
  <si>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</si>
  <si>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</si>
  <si>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</si>
  <si>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</si>
  <si>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</si>
  <si>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</si>
  <si>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</si>
  <si>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</si>
  <si>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</si>
  <si>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</si>
  <si>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</si>
  <si>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</si>
  <si>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</si>
  <si>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</si>
  <si>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</si>
  <si>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</si>
  <si>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</si>
  <si>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</si>
  <si>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</si>
  <si>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</si>
  <si>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</si>
  <si>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</si>
  <si>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</si>
  <si>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</si>
  <si>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</si>
  <si>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</si>
  <si>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</si>
  <si>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</si>
  <si>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</si>
  <si>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</si>
  <si>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</si>
  <si>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</si>
  <si>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</si>
  <si>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</si>
  <si>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</si>
  <si>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</si>
  <si>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</si>
  <si>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</si>
  <si>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</si>
  <si>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</si>
  <si>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</si>
  <si>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</si>
  <si>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</si>
  <si>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</si>
  <si>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</si>
  <si>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</si>
  <si>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</si>
  <si>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</si>
  <si>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</si>
  <si>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</si>
  <si>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</si>
  <si>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</si>
  <si>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</si>
  <si>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</si>
  <si>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</si>
  <si>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</si>
  <si>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</si>
  <si>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</si>
  <si>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</si>
  <si>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</si>
  <si>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</si>
  <si>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</si>
  <si>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</si>
  <si>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</si>
  <si>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</si>
  <si>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</si>
  <si>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</si>
  <si>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</si>
  <si>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</si>
  <si>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</si>
  <si>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</si>
  <si>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</si>
  <si>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</si>
  <si>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</si>
  <si>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</si>
  <si>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</si>
  <si>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</si>
  <si>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</si>
  <si>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</si>
  <si>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</si>
  <si>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</si>
  <si>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</si>
  <si>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</si>
  <si>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</si>
  <si>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</si>
  <si>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</si>
  <si>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</si>
  <si>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</si>
  <si>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</si>
  <si>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</si>
  <si>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</si>
  <si>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</si>
  <si>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</si>
  <si>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</si>
  <si>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</si>
  <si>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</si>
  <si>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</si>
  <si>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</si>
  <si>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</si>
  <si>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</si>
  <si>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</si>
  <si>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</si>
  <si>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</si>
  <si>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</si>
  <si>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</si>
  <si>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</si>
  <si>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</si>
  <si>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</si>
  <si>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</si>
  <si>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</si>
  <si>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</si>
  <si>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</si>
  <si>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</si>
  <si>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</si>
  <si>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</si>
  <si>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</si>
  <si>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</si>
  <si>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</si>
  <si>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</si>
  <si>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</si>
  <si>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</si>
  <si>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</si>
  <si>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</si>
  <si>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</si>
  <si>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</si>
  <si>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</si>
  <si>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</si>
  <si>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</si>
  <si>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</si>
  <si>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</si>
  <si>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</si>
  <si>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</si>
  <si>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</si>
  <si>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</si>
  <si>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</si>
  <si>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</si>
  <si>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</si>
  <si>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</si>
  <si>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</si>
  <si>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</si>
  <si>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</si>
  <si>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</si>
  <si>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</si>
  <si>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</si>
  <si>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</si>
  <si>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</si>
  <si>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</si>
  <si>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</si>
  <si>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</si>
  <si>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</si>
  <si>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</si>
  <si>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</si>
  <si>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</si>
  <si>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</si>
  <si>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</si>
  <si>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</si>
  <si>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</si>
  <si>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</si>
  <si>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</si>
  <si>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</si>
  <si>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</si>
  <si>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</si>
  <si>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</si>
  <si>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</si>
  <si>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</si>
  <si>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</si>
  <si>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</si>
  <si>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</si>
  <si>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</si>
  <si>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</si>
  <si>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</si>
  <si>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</si>
  <si>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</si>
  <si>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</si>
  <si>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</si>
  <si>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</si>
  <si>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</si>
  <si>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</si>
  <si>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</si>
  <si>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</si>
  <si>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</si>
  <si>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</si>
  <si>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</si>
  <si>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</si>
  <si>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</si>
  <si>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</si>
  <si>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</si>
  <si>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</si>
  <si>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</si>
  <si>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</si>
  <si>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</si>
  <si>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</si>
  <si>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</si>
  <si>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</si>
  <si>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</si>
  <si>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</si>
  <si>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</si>
  <si>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</si>
  <si>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</si>
  <si>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</si>
  <si>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</si>
  <si>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</si>
  <si>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</si>
  <si>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</si>
  <si>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</si>
  <si>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</si>
  <si>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</si>
  <si>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</si>
  <si>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</si>
  <si>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</si>
  <si>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</si>
  <si>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</si>
  <si>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</si>
  <si>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</si>
  <si>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</si>
  <si>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</si>
  <si>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</si>
  <si>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</si>
  <si>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</si>
  <si>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</si>
  <si>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</si>
  <si>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</si>
  <si>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</si>
  <si>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</si>
  <si>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</si>
  <si>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</si>
  <si>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</si>
  <si>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</si>
  <si>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</si>
  <si>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</si>
  <si>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</si>
  <si>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</si>
  <si>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</si>
  <si>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</si>
  <si>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</si>
  <si>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</si>
  <si>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</si>
  <si>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</si>
  <si>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</si>
  <si>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</si>
  <si>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</si>
  <si>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</si>
  <si>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</si>
  <si>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</si>
  <si>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</si>
  <si>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</si>
  <si>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</si>
  <si>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</si>
  <si>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</si>
  <si>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</si>
  <si>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</si>
  <si>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</si>
  <si>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</si>
  <si>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</si>
  <si>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</si>
  <si>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</si>
  <si>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</si>
  <si>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</si>
  <si>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</si>
  <si>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</si>
  <si>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</si>
  <si>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</si>
  <si>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</si>
  <si>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</si>
  <si>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</si>
  <si>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</si>
  <si>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</si>
  <si>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</si>
  <si>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</si>
  <si>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</si>
  <si>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</si>
  <si>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</si>
  <si>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</si>
  <si>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</si>
  <si>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</si>
  <si>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</si>
  <si>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</si>
  <si>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</si>
  <si>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</si>
  <si>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</si>
  <si>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</si>
  <si>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</si>
  <si>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</si>
  <si>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</si>
  <si>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</si>
  <si>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</si>
  <si>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</si>
  <si>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</si>
  <si>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</si>
  <si>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</si>
  <si>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</si>
  <si>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</si>
  <si>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</si>
  <si>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</si>
  <si>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</si>
  <si>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</si>
  <si>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</si>
  <si>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</si>
  <si>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</si>
  <si>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</si>
  <si>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</si>
  <si>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</si>
  <si>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</si>
  <si>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</si>
  <si>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</si>
  <si>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</si>
  <si>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</si>
  <si>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</si>
  <si>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</si>
  <si>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</si>
  <si>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</si>
  <si>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</si>
  <si>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</si>
  <si>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</si>
  <si>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</si>
  <si>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</si>
  <si>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</si>
  <si>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</si>
  <si>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</si>
  <si>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</si>
  <si>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</si>
  <si>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</si>
  <si>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</si>
  <si>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</si>
  <si>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</si>
  <si>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</si>
  <si>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</si>
  <si>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</si>
  <si>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</si>
  <si>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</si>
  <si>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</si>
  <si>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</si>
  <si>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</si>
  <si>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</si>
  <si>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</si>
  <si>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</si>
  <si>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</si>
  <si>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</si>
  <si>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</si>
  <si>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</si>
  <si>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</si>
  <si>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</si>
  <si>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</si>
  <si>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</si>
  <si>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</si>
  <si>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</si>
  <si>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</si>
  <si>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</si>
  <si>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</si>
  <si>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</si>
  <si>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</si>
  <si>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</si>
  <si>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</si>
  <si>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</si>
  <si>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</si>
  <si>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</si>
  <si>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</si>
  <si>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</si>
  <si>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</si>
  <si>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</si>
  <si>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</si>
  <si>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</si>
  <si>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</si>
  <si>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</si>
  <si>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</si>
  <si>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</si>
  <si>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</si>
  <si>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</si>
  <si>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</si>
  <si>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</si>
  <si>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</si>
  <si>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</si>
  <si>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</si>
  <si>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</si>
  <si>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</si>
  <si>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</si>
  <si>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</si>
  <si>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</si>
  <si>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</si>
  <si>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</si>
  <si>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</si>
  <si>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</si>
  <si>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</si>
  <si>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</si>
  <si>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</si>
  <si>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</si>
  <si>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</si>
  <si>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</si>
  <si>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</si>
  <si>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</si>
  <si>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</si>
  <si>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</si>
  <si>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</si>
  <si>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</si>
  <si>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</si>
  <si>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</si>
  <si>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</si>
  <si>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</si>
  <si>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</si>
  <si>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</si>
  <si>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</si>
  <si>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</si>
  <si>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</si>
  <si>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</si>
  <si>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</si>
  <si>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</si>
  <si>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</si>
  <si>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</si>
  <si>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</si>
  <si>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</si>
  <si>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</si>
  <si>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</si>
  <si>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</si>
  <si>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</si>
  <si>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</si>
  <si>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</si>
  <si>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</si>
  <si>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</si>
  <si>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</si>
  <si>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</si>
  <si>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</si>
  <si>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</si>
  <si>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</si>
  <si>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</si>
  <si>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</si>
  <si>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</si>
  <si>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</si>
  <si>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</si>
  <si>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</si>
  <si>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</si>
  <si>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</si>
  <si>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</si>
  <si>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</si>
  <si>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</si>
  <si>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</si>
  <si>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</si>
  <si>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</si>
  <si>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</si>
  <si>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</si>
  <si>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</si>
  <si>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</si>
  <si>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</si>
  <si>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</si>
  <si>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</si>
  <si>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</si>
  <si>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</si>
  <si>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</si>
  <si>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</si>
  <si>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</si>
  <si>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</si>
  <si>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</si>
  <si>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</si>
  <si>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</si>
  <si>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</si>
  <si>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</si>
  <si>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</si>
  <si>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</si>
  <si>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</si>
  <si>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</si>
  <si>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</si>
  <si>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</si>
  <si>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</si>
  <si>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</si>
  <si>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</si>
  <si>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</si>
  <si>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</si>
  <si>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</si>
  <si>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</si>
  <si>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</si>
  <si>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</si>
  <si>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</si>
  <si>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</si>
  <si>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</si>
  <si>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</si>
  <si>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</si>
  <si>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</si>
  <si>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</si>
  <si>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</si>
  <si>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</si>
  <si>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</si>
  <si>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</si>
  <si>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</si>
  <si>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</si>
  <si>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</si>
  <si>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</si>
  <si>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</si>
  <si>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</si>
  <si>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</si>
  <si>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</si>
  <si>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</si>
  <si>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</si>
  <si>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</si>
  <si>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</si>
  <si>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</si>
  <si>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</si>
  <si>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</si>
  <si>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</si>
  <si>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</si>
  <si>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</si>
  <si>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</si>
  <si>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</si>
  <si>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</si>
  <si>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</si>
  <si>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</si>
  <si>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</si>
  <si>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</si>
  <si>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</si>
  <si>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</si>
  <si>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</si>
  <si>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</si>
  <si>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</si>
  <si>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</si>
  <si>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</si>
  <si>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</si>
  <si>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</si>
  <si>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</si>
  <si>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</si>
  <si>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</si>
  <si>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</si>
  <si>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</si>
  <si>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</si>
  <si>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</si>
  <si>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</si>
  <si>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</si>
  <si>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</si>
  <si>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</si>
  <si>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</si>
  <si>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</si>
  <si>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</si>
  <si>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</si>
  <si>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</si>
  <si>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</si>
  <si>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</si>
  <si>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</si>
  <si>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</si>
  <si>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</si>
  <si>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</si>
  <si>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</si>
  <si>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</si>
  <si>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</si>
  <si>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</si>
  <si>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</si>
  <si>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</si>
  <si>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</si>
  <si>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</si>
  <si>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</si>
  <si>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</si>
  <si>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</si>
  <si>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</si>
  <si>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</si>
  <si>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</si>
  <si>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</si>
  <si>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</si>
  <si>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</si>
  <si>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</si>
  <si>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</si>
  <si>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</si>
  <si>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</si>
  <si>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</si>
  <si>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</si>
  <si>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</si>
  <si>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</si>
  <si>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</si>
  <si>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</si>
  <si>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</si>
  <si>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</si>
  <si>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</si>
  <si>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</si>
  <si>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</si>
  <si>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</si>
  <si>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</si>
  <si>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</si>
  <si>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</si>
  <si>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</si>
  <si>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</si>
  <si>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</si>
  <si>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</si>
  <si>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</si>
  <si>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</si>
  <si>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</si>
  <si>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</si>
  <si>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</si>
  <si>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</si>
  <si>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</si>
  <si>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</si>
  <si>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</si>
  <si>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</si>
  <si>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</si>
  <si>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</si>
  <si>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</si>
  <si>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</si>
  <si>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</si>
  <si>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</si>
  <si>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</si>
  <si>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</si>
  <si>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</si>
  <si>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</si>
  <si>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</si>
  <si>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</si>
  <si>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</si>
  <si>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</si>
  <si>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</si>
  <si>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</si>
  <si>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</si>
  <si>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</si>
  <si>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</si>
  <si>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</si>
  <si>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</si>
  <si>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</si>
  <si>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</si>
  <si>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</si>
  <si>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</si>
  <si>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</si>
  <si>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</si>
  <si>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</si>
  <si>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</si>
  <si>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</si>
  <si>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</si>
  <si>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</si>
  <si>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</si>
  <si>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</si>
  <si>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</si>
  <si>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</si>
  <si>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</si>
  <si>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</si>
  <si>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</si>
  <si>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</si>
  <si>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</si>
  <si>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</si>
  <si>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</si>
  <si>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</si>
  <si>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</si>
  <si>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</si>
  <si>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</si>
  <si>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</si>
  <si>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</si>
  <si>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</si>
  <si>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</si>
  <si>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</si>
  <si>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</si>
  <si>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</si>
  <si>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</si>
  <si>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</si>
  <si>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</si>
  <si>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</si>
  <si>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</si>
  <si>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</si>
  <si>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</si>
  <si>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</si>
  <si>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</si>
  <si>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</si>
  <si>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</si>
  <si>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</si>
  <si>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</si>
  <si>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</si>
  <si>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</si>
  <si>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</si>
  <si>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</si>
  <si>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</si>
  <si>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</si>
  <si>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</si>
  <si>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</si>
  <si>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</si>
  <si>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</si>
  <si>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</si>
  <si>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</si>
  <si>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</si>
  <si>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</si>
  <si>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</si>
  <si>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</si>
  <si>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</si>
  <si>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</si>
  <si>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</si>
  <si>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</si>
  <si>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</si>
  <si>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</si>
  <si>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</si>
  <si>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</si>
  <si>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</si>
  <si>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</si>
  <si>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</si>
  <si>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</si>
  <si>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</si>
  <si>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</si>
  <si>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</si>
  <si>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</si>
  <si>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</si>
  <si>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</si>
  <si>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</si>
  <si>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</si>
  <si>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</si>
  <si>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</si>
  <si>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</si>
  <si>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</si>
  <si>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</si>
  <si>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</si>
  <si>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</si>
  <si>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</si>
  <si>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</si>
  <si>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</si>
  <si>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</si>
  <si>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</si>
  <si>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</si>
  <si>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</si>
  <si>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</si>
  <si>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</si>
  <si>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</si>
  <si>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</si>
  <si>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</si>
  <si>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</si>
  <si>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</si>
  <si>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</si>
  <si>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</si>
  <si>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</si>
  <si>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</si>
  <si>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</si>
  <si>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</si>
  <si>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</si>
  <si>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</si>
  <si>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</si>
  <si>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</si>
  <si>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</si>
  <si>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</si>
  <si>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</si>
  <si>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</si>
  <si>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</si>
  <si>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</si>
  <si>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</si>
  <si>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</si>
  <si>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</si>
  <si>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</si>
  <si>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</si>
  <si>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</si>
  <si>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</si>
  <si>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</si>
  <si>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</si>
  <si>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</si>
  <si>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</si>
  <si>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</si>
  <si>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</si>
  <si>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</si>
  <si>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</si>
  <si>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</si>
  <si>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</si>
  <si>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</si>
  <si>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</si>
  <si>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</si>
  <si>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</si>
  <si>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</si>
  <si>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</si>
  <si>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</si>
  <si>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</si>
  <si>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</si>
  <si>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</si>
  <si>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</si>
  <si>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</si>
  <si>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</si>
  <si>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</si>
  <si>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</si>
  <si>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</si>
  <si>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</si>
  <si>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</si>
  <si>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</si>
  <si>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</si>
  <si>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</si>
  <si>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</si>
  <si>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</si>
  <si>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</si>
  <si>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</si>
  <si>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</si>
  <si>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</si>
  <si>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</si>
  <si>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</si>
  <si>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</si>
  <si>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</si>
  <si>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</si>
  <si>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</si>
  <si>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</si>
  <si>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</si>
  <si>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</si>
  <si>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</si>
  <si>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</si>
  <si>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</si>
  <si>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</si>
  <si>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</si>
  <si>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</si>
  <si>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</si>
  <si>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https://www.cgd.pt/English/Investor-Relations/Debt-Issuances/Prospectus/Pages/CGD-Covered-Bonds.aspx</t>
  </si>
  <si>
    <t>sandra.jacinto@cgd.pt</t>
  </si>
  <si>
    <t>Sandra Jacinto</t>
  </si>
  <si>
    <t>Yes</t>
  </si>
  <si>
    <t>https://coveredbondlabel.com</t>
  </si>
  <si>
    <t>Rating Requirements</t>
  </si>
  <si>
    <t>https://coveredbondlabel.com/issuer/26/</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</si>
  <si>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</si>
  <si>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</si>
  <si>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</si>
  <si>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</si>
  <si>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</si>
  <si>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</si>
  <si>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</si>
  <si>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</si>
  <si>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</si>
  <si>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</si>
  <si>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</si>
  <si>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</si>
  <si>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</si>
  <si>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</si>
  <si>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</si>
  <si>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</si>
  <si>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</si>
  <si>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</si>
  <si>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</si>
  <si>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Report Reference Date:</t>
  </si>
  <si>
    <t>Report Frequency:</t>
  </si>
  <si>
    <t>Quarterly</t>
  </si>
  <si>
    <t>1. Current Credit Ratings</t>
  </si>
  <si>
    <t>Long Term</t>
  </si>
  <si>
    <t>Short Term</t>
  </si>
  <si>
    <t xml:space="preserve">Mortgage Covered Bond Programme </t>
  </si>
  <si>
    <t>Aa3/AA (Moody's / DBRS)</t>
  </si>
  <si>
    <t>N/A</t>
  </si>
  <si>
    <t>Caixa Geral de Depósitos</t>
  </si>
  <si>
    <t>Ba1/BB+/BBB (Moody's / Fitch / DBRS)</t>
  </si>
  <si>
    <t>NP/B/R-2H (Moody's / Fitch / DBRS)</t>
  </si>
  <si>
    <t>Baa3/BBB/BBB/BBBH (Moody's / S&amp;P / Fitch / DBRS)</t>
  </si>
  <si>
    <t>P3/A-2/F2/R-2H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</si>
  <si>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</si>
  <si>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</si>
  <si>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</si>
  <si>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</si>
  <si>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</si>
  <si>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</si>
  <si>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</si>
  <si>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</si>
  <si>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</si>
  <si>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Series 17   (ISIN PTCGH1OE0014)</t>
  </si>
  <si>
    <t>Fixed Rate</t>
  </si>
  <si>
    <t>Private Placements Covered Bonds Issues</t>
  </si>
  <si>
    <t>Series 4     (ISIN PTCGFD1E0019)</t>
  </si>
  <si>
    <t>FRN</t>
  </si>
  <si>
    <t>Series 14   (ISIN PTCGHOOE0013)</t>
  </si>
  <si>
    <t>Series 18   (ISIN PTCGDLOM0028)</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</si>
  <si>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</si>
  <si>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</si>
  <si>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</si>
  <si>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</si>
  <si>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</si>
  <si>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</si>
  <si>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</si>
  <si>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</si>
  <si>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</si>
  <si>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</si>
  <si>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r>
      <t>Required Overcollateralization (Moody's)</t>
    </r>
    <r>
      <rPr>
        <sz val="9"/>
        <color theme="3"/>
        <rFont val="Verdana"/>
        <family val="2"/>
      </rPr>
      <t xml:space="preserve"> - OC consistent with current rating</t>
    </r>
  </si>
  <si>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</si>
  <si>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</si>
  <si>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</si>
  <si>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</si>
  <si>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</si>
  <si>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</si>
  <si>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</si>
  <si>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</si>
  <si>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</si>
  <si>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</si>
  <si>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</si>
  <si>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</si>
  <si>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</si>
  <si>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</si>
  <si>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</si>
  <si>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</si>
  <si>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</si>
  <si>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</si>
  <si>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</si>
  <si>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</si>
  <si>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</si>
  <si>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</si>
  <si>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</si>
  <si>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</si>
  <si>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</si>
  <si>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</si>
  <si>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</si>
  <si>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</si>
  <si>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</si>
  <si>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</si>
  <si>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</si>
  <si>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</si>
  <si>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</si>
  <si>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</si>
  <si>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</si>
  <si>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</si>
  <si>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</si>
  <si>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</si>
  <si>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</si>
  <si>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</si>
  <si>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</si>
  <si>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</si>
  <si>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</si>
  <si>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</si>
  <si>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</si>
  <si>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</si>
  <si>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</si>
  <si>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</si>
  <si>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</si>
  <si>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</si>
  <si>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</si>
  <si>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</si>
  <si>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</si>
  <si>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</si>
  <si>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</si>
  <si>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</si>
  <si>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</si>
  <si>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</si>
  <si>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</si>
  <si>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</si>
  <si>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</si>
  <si>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</si>
  <si>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</si>
  <si>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</si>
  <si>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</si>
  <si>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</si>
  <si>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</si>
  <si>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</si>
  <si>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</si>
  <si>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</si>
  <si>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</si>
  <si>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</si>
  <si>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</si>
  <si>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</si>
  <si>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</si>
  <si>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</si>
  <si>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</si>
  <si>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</si>
  <si>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</si>
  <si>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</si>
  <si>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</si>
  <si>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</si>
  <si>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</si>
  <si>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</si>
  <si>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</si>
  <si>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</si>
  <si>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</si>
  <si>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</si>
  <si>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</si>
  <si>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</si>
  <si>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</si>
  <si>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</si>
  <si>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</si>
  <si>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</si>
  <si>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</si>
  <si>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</si>
  <si>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</si>
  <si>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</si>
  <si>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</si>
  <si>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</si>
  <si>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</si>
  <si>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</si>
  <si>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</si>
  <si>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</si>
  <si>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</si>
  <si>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</si>
  <si>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</si>
  <si>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</si>
  <si>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</si>
  <si>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</si>
  <si>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</si>
  <si>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</si>
  <si>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</si>
  <si>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</si>
  <si>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r>
      <t>Residencial Mortgages</t>
    </r>
    <r>
      <rPr>
        <vertAlign val="superscript"/>
        <sz val="9"/>
        <color theme="3"/>
        <rFont val="Verdana"/>
        <family val="2"/>
      </rPr>
      <t>b</t>
    </r>
  </si>
  <si>
    <t>Commercial Mortgages</t>
  </si>
  <si>
    <r>
      <t>Other Assets</t>
    </r>
    <r>
      <rPr>
        <vertAlign val="superscript"/>
        <sz val="9"/>
        <color theme="3"/>
        <rFont val="Verdana"/>
        <family val="2"/>
      </rPr>
      <t>2</t>
    </r>
  </si>
  <si>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</si>
  <si>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</si>
  <si>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</si>
  <si>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</si>
  <si>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</si>
  <si>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</si>
  <si>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</si>
  <si>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</si>
  <si>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</si>
  <si>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</si>
  <si>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</si>
  <si>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</si>
  <si>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</si>
  <si>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</si>
  <si>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</si>
  <si>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</si>
  <si>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</si>
  <si>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</si>
  <si>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</si>
  <si>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</si>
  <si>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</si>
  <si>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</si>
  <si>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</si>
  <si>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</si>
  <si>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</si>
  <si>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</si>
  <si>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</si>
  <si>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</si>
  <si>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</si>
  <si>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</si>
  <si>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</si>
  <si>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</si>
  <si>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</si>
  <si>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</si>
  <si>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</si>
  <si>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</si>
  <si>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</si>
  <si>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</si>
  <si>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</si>
  <si>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</si>
  <si>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Caixa Geral de Depósito, SA</t>
  </si>
  <si>
    <t>NR</t>
  </si>
  <si>
    <t>Deutsche Trustee Company Limited</t>
  </si>
  <si>
    <t>Ernst &amp; Young</t>
  </si>
  <si>
    <t>5493006DII520KIT6686</t>
  </si>
  <si>
    <t>TO822O0VT80V06K0FH57</t>
  </si>
  <si>
    <t>Euro</t>
  </si>
  <si>
    <t>YES</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</si>
  <si>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</si>
  <si>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Reporting Date: [29/01/21]</t>
  </si>
  <si>
    <t>Cut-off Date: [31/12/21]</t>
  </si>
  <si>
    <t>213800RJ9LX6BFWRV619</t>
  </si>
  <si>
    <t>2065-08-03</t>
  </si>
  <si>
    <t>2020-12</t>
  </si>
  <si>
    <t>2021-12</t>
  </si>
  <si>
    <t>2022-12</t>
  </si>
  <si>
    <t>2023-12</t>
  </si>
  <si>
    <t>2024-12</t>
  </si>
  <si>
    <t>2025-12</t>
  </si>
  <si>
    <t>2026-12</t>
  </si>
  <si>
    <t>2027-12</t>
  </si>
  <si>
    <t>2028-12</t>
  </si>
  <si>
    <t>2029-12</t>
  </si>
  <si>
    <t>2030-12</t>
  </si>
  <si>
    <t>2031-12</t>
  </si>
  <si>
    <t>2036-12</t>
  </si>
  <si>
    <t>2041-12</t>
  </si>
  <si>
    <t>2046-12</t>
  </si>
  <si>
    <t>2051-12</t>
  </si>
  <si>
    <t>2056-12</t>
  </si>
  <si>
    <t>2061-12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</si>
</sst>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9"/>
      <color theme="3"/>
      <name val="Verdana"/>
      <family val="2"/>
    </font>
    <font>
      <b/>
      <sz val="12"/>
      <color indexed="18"/>
      <name val="Arial"/>
      <family val="2"/>
    </font>
    <font>
      <sz val="9"/>
      <name val="Verdana"/>
      <family val="2"/>
    </font>
    <font>
      <sz val="9"/>
      <color theme="3"/>
      <name val="Verdana"/>
      <family val="2"/>
    </font>
    <font>
      <b/>
      <sz val="9"/>
      <color indexed="53"/>
      <name val="Verdana"/>
      <family val="2"/>
    </font>
    <font>
      <b/>
      <sz val="9"/>
      <color theme="3" tint="0.79998168889431442"/>
      <name val="Verdana"/>
      <family val="2"/>
    </font>
    <font>
      <b/>
      <vertAlign val="superscript"/>
      <sz val="9"/>
      <color theme="3" tint="0.79995117038483843"/>
      <name val="Verdana"/>
      <family val="2"/>
    </font>
    <font>
      <b/>
      <sz val="9"/>
      <color rgb="FFFF0000"/>
      <name val="Verdana"/>
      <family val="2"/>
    </font>
    <font>
      <b/>
      <sz val="9"/>
      <color theme="0"/>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sz val="10"/>
      <color theme="3"/>
      <name val="Arial"/>
      <family val="2"/>
    </font>
    <font>
      <b/>
      <sz val="8"/>
      <color theme="3"/>
      <name val="Verdana"/>
      <family val="2"/>
    </font>
    <font>
      <u/>
      <sz val="10"/>
      <color theme="3"/>
      <name val="Arial"/>
      <family val="2"/>
    </font>
    <font>
      <sz val="11"/>
      <color indexed="8"/>
      <name val="Calibri"/>
      <family val="2"/>
    </font>
    <font>
      <sz val="9"/>
      <color indexed="8"/>
      <name val="Verdana"/>
      <family val="2"/>
    </font>
    <font>
      <sz val="12"/>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medium">
        <color theme="3" tint="0.39994506668294322"/>
      </top>
      <bottom/>
      <diagonal/>
    </border>
    <border>
      <left/>
      <right/>
      <top/>
      <bottom style="medium">
        <color theme="3" tint="0.39994506668294322"/>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6" fillId="0" borderId="0"/>
  </cellStyleXfs>
  <cellXfs count="5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53" fillId="8" borderId="0" xfId="0" applyFont="1" applyFill="1" applyBorder="1" applyAlignment="1">
      <alignment vertical="center"/>
    </xf>
    <xf numFmtId="4" fontId="51" fillId="4" borderId="34" xfId="0" applyNumberFormat="1" applyFont="1" applyFill="1" applyBorder="1" applyAlignment="1">
      <alignment horizontal="right" vertical="center"/>
    </xf>
    <xf numFmtId="3" fontId="51" fillId="4" borderId="0" xfId="10" applyNumberFormat="1" applyFont="1" applyFill="1" applyBorder="1" applyAlignment="1">
      <alignment horizontal="right" vertical="center"/>
    </xf>
    <xf numFmtId="10" fontId="51" fillId="4" borderId="0" xfId="11" applyNumberFormat="1" applyFont="1" applyFill="1" applyAlignment="1">
      <alignment horizontal="right" vertical="center"/>
    </xf>
    <xf numFmtId="3" fontId="51" fillId="4" borderId="0" xfId="10" applyNumberFormat="1" applyFont="1" applyFill="1" applyAlignment="1">
      <alignment vertical="center"/>
    </xf>
    <xf numFmtId="3" fontId="51" fillId="4" borderId="0" xfId="12" applyNumberFormat="1" applyFont="1" applyFill="1" applyBorder="1" applyAlignment="1">
      <alignment horizontal="right" vertical="center"/>
    </xf>
    <xf numFmtId="3" fontId="51" fillId="4" borderId="0" xfId="12" applyNumberFormat="1" applyFont="1" applyFill="1" applyAlignment="1">
      <alignment vertical="center"/>
    </xf>
    <xf numFmtId="3" fontId="51" fillId="4" borderId="34" xfId="13" applyNumberFormat="1" applyFont="1" applyFill="1" applyBorder="1" applyAlignment="1">
      <alignment horizontal="right" vertical="center"/>
    </xf>
    <xf numFmtId="10" fontId="51" fillId="4" borderId="34" xfId="11" applyNumberFormat="1" applyFont="1" applyFill="1" applyBorder="1" applyAlignment="1">
      <alignment horizontal="right" vertical="center"/>
    </xf>
    <xf numFmtId="3" fontId="51" fillId="4" borderId="34" xfId="13" applyNumberFormat="1" applyFont="1" applyFill="1" applyBorder="1" applyAlignment="1">
      <alignment vertical="center"/>
    </xf>
    <xf numFmtId="3" fontId="51" fillId="4" borderId="0" xfId="14" applyNumberFormat="1" applyFont="1" applyFill="1" applyBorder="1" applyAlignment="1">
      <alignment horizontal="right" vertical="center"/>
    </xf>
    <xf numFmtId="10" fontId="51" fillId="4" borderId="0" xfId="11" applyNumberFormat="1" applyFont="1" applyFill="1" applyAlignment="1">
      <alignment vertical="center"/>
    </xf>
    <xf numFmtId="3" fontId="51" fillId="4" borderId="0" xfId="10" applyNumberFormat="1" applyFont="1" applyFill="1" applyAlignment="1">
      <alignment horizontal="right" vertical="center"/>
    </xf>
    <xf numFmtId="4" fontId="48" fillId="4" borderId="0" xfId="0" applyNumberFormat="1" applyFont="1" applyFill="1" applyBorder="1" applyAlignment="1">
      <alignment horizontal="right" vertical="center"/>
    </xf>
    <xf numFmtId="4" fontId="51" fillId="4" borderId="0" xfId="0" applyNumberFormat="1" applyFont="1" applyFill="1" applyBorder="1" applyAlignment="1">
      <alignment horizontal="right" vertical="center"/>
    </xf>
    <xf numFmtId="0" fontId="52" fillId="4" borderId="0" xfId="0" applyFont="1" applyFill="1" applyAlignment="1">
      <alignment horizontal="left" vertical="center"/>
    </xf>
    <xf numFmtId="0" fontId="50" fillId="4" borderId="0" xfId="0" applyFont="1" applyFill="1" applyAlignment="1">
      <alignment vertical="center"/>
    </xf>
    <xf numFmtId="3" fontId="51" fillId="4" borderId="0" xfId="0" applyNumberFormat="1" applyFont="1" applyFill="1" applyBorder="1" applyAlignment="1">
      <alignment vertical="center"/>
    </xf>
    <xf numFmtId="10" fontId="51" fillId="4" borderId="0" xfId="1" applyNumberFormat="1" applyFont="1" applyFill="1" applyAlignment="1">
      <alignment horizontal="right" vertical="center"/>
    </xf>
    <xf numFmtId="3" fontId="51" fillId="4" borderId="0" xfId="0" applyNumberFormat="1" applyFont="1" applyFill="1" applyAlignment="1">
      <alignment vertical="center"/>
    </xf>
    <xf numFmtId="0" fontId="55" fillId="4" borderId="0" xfId="0" applyFont="1" applyFill="1" applyAlignment="1">
      <alignment horizontal="left" vertical="center"/>
    </xf>
    <xf numFmtId="3" fontId="51" fillId="4" borderId="34" xfId="0" applyNumberFormat="1" applyFont="1" applyFill="1" applyBorder="1" applyAlignment="1">
      <alignment horizontal="right" vertical="center"/>
    </xf>
    <xf numFmtId="3" fontId="48" fillId="4" borderId="0" xfId="0" applyNumberFormat="1" applyFont="1" applyFill="1" applyBorder="1" applyAlignment="1">
      <alignment horizontal="right" vertical="center"/>
    </xf>
    <xf numFmtId="3" fontId="48" fillId="4" borderId="0" xfId="0" applyNumberFormat="1" applyFont="1" applyFill="1" applyAlignment="1">
      <alignment vertical="center"/>
    </xf>
    <xf numFmtId="3" fontId="48" fillId="4" borderId="34" xfId="0" applyNumberFormat="1" applyFont="1" applyFill="1" applyBorder="1" applyAlignment="1">
      <alignment horizontal="right" vertical="center"/>
    </xf>
    <xf numFmtId="0" fontId="51" fillId="4" borderId="0" xfId="0" applyFont="1" applyFill="1" applyAlignment="1">
      <alignment horizontal="right" vertical="center"/>
    </xf>
    <xf numFmtId="14" fontId="48" fillId="4" borderId="0" xfId="0" applyNumberFormat="1" applyFont="1" applyFill="1" applyBorder="1" applyAlignment="1">
      <alignment horizontal="center" vertical="center"/>
    </xf>
    <xf numFmtId="0" fontId="51" fillId="4" borderId="0" xfId="0" applyFont="1" applyFill="1" applyAlignment="1">
      <alignment horizontal="center" vertical="center"/>
    </xf>
    <xf numFmtId="10" fontId="48" fillId="4" borderId="0" xfId="0" applyNumberFormat="1" applyFont="1" applyFill="1" applyBorder="1" applyAlignment="1">
      <alignment horizontal="right" vertical="center"/>
    </xf>
    <xf numFmtId="0" fontId="51" fillId="4" borderId="0" xfId="0" applyFont="1" applyFill="1" applyAlignment="1">
      <alignment horizontal="left" vertical="center"/>
    </xf>
    <xf numFmtId="0" fontId="63" fillId="4" borderId="0" xfId="14" applyFont="1" applyFill="1" applyAlignment="1"/>
    <xf numFmtId="0" fontId="51" fillId="4" borderId="0" xfId="9" applyFont="1" applyFill="1" applyBorder="1" applyAlignment="1">
      <alignment horizontal="left" vertical="center"/>
    </xf>
    <xf numFmtId="0" fontId="51" fillId="4" borderId="0" xfId="9" applyFont="1" applyFill="1" applyAlignment="1">
      <alignment horizontal="center" vertical="center"/>
    </xf>
    <xf numFmtId="0" fontId="51" fillId="4" borderId="0" xfId="9" applyFont="1" applyFill="1" applyBorder="1" applyAlignment="1">
      <alignment horizontal="center" vertical="center"/>
    </xf>
    <xf numFmtId="4" fontId="51" fillId="4" borderId="0" xfId="0" applyNumberFormat="1" applyFont="1" applyFill="1" applyAlignment="1">
      <alignment vertical="center"/>
    </xf>
    <xf numFmtId="2" fontId="51" fillId="4" borderId="0" xfId="0" applyNumberFormat="1" applyFont="1" applyFill="1" applyBorder="1" applyAlignment="1">
      <alignment horizontal="right" vertical="center"/>
    </xf>
    <xf numFmtId="4" fontId="50" fillId="4" borderId="0" xfId="9" applyNumberFormat="1" applyFont="1" applyFill="1" applyAlignment="1">
      <alignment horizontal="right" vertical="center"/>
    </xf>
    <xf numFmtId="3" fontId="51" fillId="4" borderId="33" xfId="0" applyNumberFormat="1" applyFont="1" applyFill="1" applyBorder="1" applyAlignment="1">
      <alignment horizontal="right" vertical="center"/>
    </xf>
    <xf numFmtId="4" fontId="51" fillId="4" borderId="33" xfId="0" applyNumberFormat="1" applyFont="1" applyFill="1" applyBorder="1" applyAlignment="1">
      <alignment horizontal="right" vertical="center"/>
    </xf>
    <xf numFmtId="4" fontId="48" fillId="4" borderId="34" xfId="0" applyNumberFormat="1" applyFont="1" applyFill="1" applyBorder="1" applyAlignment="1">
      <alignment horizontal="center" vertical="center"/>
    </xf>
    <xf numFmtId="2" fontId="48" fillId="4" borderId="33" xfId="0" applyNumberFormat="1" applyFont="1" applyFill="1" applyBorder="1" applyAlignment="1">
      <alignment horizontal="center" vertical="center"/>
    </xf>
    <xf numFmtId="3" fontId="48" fillId="4" borderId="33" xfId="0" applyNumberFormat="1" applyFont="1" applyFill="1" applyBorder="1" applyAlignment="1">
      <alignment horizontal="right" vertical="center"/>
    </xf>
    <xf numFmtId="2" fontId="51" fillId="4" borderId="0" xfId="0" applyNumberFormat="1" applyFont="1" applyFill="1" applyAlignment="1">
      <alignment horizontal="center" vertical="center"/>
    </xf>
    <xf numFmtId="4" fontId="51" fillId="4" borderId="0" xfId="0" applyNumberFormat="1" applyFont="1" applyFill="1" applyAlignment="1">
      <alignment horizontal="right" vertical="center"/>
    </xf>
    <xf numFmtId="14" fontId="59" fillId="4" borderId="34" xfId="0" applyNumberFormat="1" applyFont="1" applyFill="1" applyBorder="1" applyAlignment="1">
      <alignment horizontal="left" vertical="center" indent="1"/>
    </xf>
    <xf numFmtId="2" fontId="51" fillId="4" borderId="34" xfId="0" applyNumberFormat="1" applyFont="1" applyFill="1" applyBorder="1" applyAlignment="1">
      <alignment horizontal="center" vertical="center"/>
    </xf>
    <xf numFmtId="2" fontId="51" fillId="4" borderId="0" xfId="0" applyNumberFormat="1" applyFont="1" applyFill="1" applyAlignment="1">
      <alignment horizontal="right" vertical="center"/>
    </xf>
    <xf numFmtId="2" fontId="51" fillId="4" borderId="35" xfId="0" applyNumberFormat="1" applyFont="1" applyFill="1" applyBorder="1" applyAlignment="1">
      <alignment horizontal="right" vertical="center"/>
    </xf>
    <xf numFmtId="2" fontId="51" fillId="4" borderId="33" xfId="0" applyNumberFormat="1" applyFont="1" applyFill="1" applyBorder="1" applyAlignment="1">
      <alignment horizontal="right" vertical="center"/>
    </xf>
    <xf numFmtId="4" fontId="56" fillId="4" borderId="33" xfId="0" applyNumberFormat="1" applyFont="1" applyFill="1" applyBorder="1" applyAlignment="1">
      <alignment horizontal="center" vertical="center"/>
    </xf>
    <xf numFmtId="14" fontId="51" fillId="4" borderId="0" xfId="0" applyNumberFormat="1" applyFont="1" applyFill="1" applyAlignment="1">
      <alignment horizontal="center" vertical="center"/>
    </xf>
    <xf numFmtId="3" fontId="51" fillId="4" borderId="0" xfId="0" applyNumberFormat="1" applyFont="1" applyFill="1" applyAlignment="1">
      <alignment horizontal="right" vertical="center"/>
    </xf>
    <xf numFmtId="3" fontId="52" fillId="4" borderId="0" xfId="0" applyNumberFormat="1" applyFont="1" applyFill="1" applyAlignment="1">
      <alignment horizontal="left" vertical="center"/>
    </xf>
    <xf numFmtId="2" fontId="56" fillId="4" borderId="0" xfId="0" applyNumberFormat="1" applyFont="1" applyFill="1" applyAlignment="1">
      <alignment horizontal="center" vertical="center"/>
    </xf>
    <xf numFmtId="14" fontId="51" fillId="4" borderId="0" xfId="0" applyNumberFormat="1" applyFont="1" applyFill="1" applyBorder="1" applyAlignment="1">
      <alignment horizontal="center" vertical="center"/>
    </xf>
    <xf numFmtId="2" fontId="51" fillId="4" borderId="0" xfId="0" applyNumberFormat="1" applyFont="1" applyFill="1" applyBorder="1" applyAlignment="1">
      <alignment horizontal="center" vertical="center"/>
    </xf>
    <xf numFmtId="2" fontId="51" fillId="4" borderId="33" xfId="0" applyNumberFormat="1" applyFont="1" applyFill="1" applyBorder="1" applyAlignment="1">
      <alignment horizontal="center" vertical="center"/>
    </xf>
    <xf numFmtId="0" fontId="49" fillId="4" borderId="0" xfId="0" applyFont="1" applyFill="1" applyAlignment="1">
      <alignment horizontal="left" vertical="center"/>
    </xf>
    <xf numFmtId="0" fontId="49" fillId="4" borderId="0" xfId="0" applyFont="1" applyFill="1" applyAlignment="1">
      <alignment vertical="center"/>
    </xf>
    <xf numFmtId="14" fontId="51" fillId="4" borderId="34" xfId="0" applyNumberFormat="1" applyFont="1" applyFill="1" applyBorder="1" applyAlignment="1">
      <alignment horizontal="right" vertical="center"/>
    </xf>
    <xf numFmtId="0" fontId="48" fillId="4" borderId="0" xfId="0" applyFont="1" applyFill="1" applyBorder="1" applyAlignment="1">
      <alignment horizontal="right" vertical="center"/>
    </xf>
    <xf numFmtId="3" fontId="48" fillId="4" borderId="34" xfId="0" applyNumberFormat="1" applyFont="1" applyFill="1" applyBorder="1" applyAlignment="1">
      <alignment horizontal="center" vertical="center"/>
    </xf>
    <xf numFmtId="3" fontId="48" fillId="4" borderId="34" xfId="0" quotePrefix="1" applyNumberFormat="1" applyFont="1" applyFill="1" applyBorder="1" applyAlignment="1">
      <alignment horizontal="center" vertical="center"/>
    </xf>
    <xf numFmtId="14" fontId="50" fillId="4" borderId="0" xfId="0" applyNumberFormat="1" applyFont="1" applyFill="1" applyAlignment="1">
      <alignment vertical="center"/>
    </xf>
    <xf numFmtId="0" fontId="60" fillId="4" borderId="0" xfId="0" applyFont="1" applyFill="1" applyBorder="1" applyAlignment="1">
      <alignment horizontal="left" vertical="center"/>
    </xf>
    <xf numFmtId="0" fontId="67" fillId="4" borderId="0" xfId="16" applyFont="1" applyFill="1" applyAlignment="1">
      <alignment horizontal="center" vertical="center"/>
    </xf>
    <xf numFmtId="0" fontId="67" fillId="4" borderId="0" xfId="16" applyFont="1" applyFill="1" applyAlignment="1">
      <alignment vertical="center"/>
    </xf>
    <xf numFmtId="0" fontId="68" fillId="4" borderId="0" xfId="16" applyFont="1" applyFill="1" applyAlignment="1">
      <alignment horizontal="justify" vertical="center" wrapText="1"/>
    </xf>
    <xf numFmtId="0" fontId="50" fillId="4" borderId="0" xfId="16" applyFont="1" applyFill="1" applyAlignment="1">
      <alignment vertical="center"/>
    </xf>
    <xf numFmtId="0" fontId="50" fillId="4" borderId="0" xfId="0" applyFont="1" applyFill="1" applyAlignment="1">
      <alignment horizontal="center" vertical="center"/>
    </xf>
    <xf numFmtId="4"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8" fillId="4" borderId="0" xfId="0" applyFont="1" applyFill="1" applyBorder="1" applyAlignment="1">
      <alignment horizontal="left" vertical="center"/>
    </xf>
    <xf numFmtId="0" fontId="51" fillId="4" borderId="0" xfId="0" applyFont="1" applyFill="1" applyAlignment="1">
      <alignment vertical="center"/>
    </xf>
    <xf numFmtId="0" fontId="51" fillId="4" borderId="0" xfId="0" applyFont="1" applyFill="1" applyBorder="1" applyAlignment="1">
      <alignment horizontal="right" vertical="center"/>
    </xf>
    <xf numFmtId="0" fontId="48" fillId="4" borderId="0" xfId="0" applyFont="1" applyFill="1" applyBorder="1" applyAlignment="1">
      <alignment vertical="center"/>
    </xf>
    <xf numFmtId="0" fontId="51" fillId="4" borderId="0" xfId="0" applyFont="1" applyFill="1" applyBorder="1" applyAlignment="1">
      <alignment horizontal="left" vertical="center"/>
    </xf>
    <xf numFmtId="0" fontId="51" fillId="4" borderId="34" xfId="0" applyFont="1" applyFill="1" applyBorder="1" applyAlignment="1">
      <alignment horizontal="left" vertical="center"/>
    </xf>
    <xf numFmtId="0" fontId="51" fillId="4" borderId="0" xfId="0" applyFont="1" applyFill="1" applyAlignment="1">
      <alignment horizontal="left" vertical="center" indent="1"/>
    </xf>
    <xf numFmtId="0" fontId="48" fillId="4" borderId="33" xfId="0" applyFont="1" applyFill="1" applyBorder="1" applyAlignment="1">
      <alignment horizontal="center" vertical="center"/>
    </xf>
    <xf numFmtId="0" fontId="48" fillId="4" borderId="0" xfId="0" applyFont="1" applyFill="1" applyBorder="1" applyAlignment="1">
      <alignment horizontal="center" vertical="center"/>
    </xf>
    <xf numFmtId="0" fontId="51" fillId="4" borderId="0" xfId="0" applyFont="1" applyFill="1" applyBorder="1" applyAlignment="1">
      <alignment horizontal="center" vertical="center"/>
    </xf>
    <xf numFmtId="3" fontId="51" fillId="4" borderId="0" xfId="0" applyNumberFormat="1" applyFont="1" applyFill="1" applyBorder="1" applyAlignment="1">
      <alignment horizontal="right" vertical="center"/>
    </xf>
    <xf numFmtId="0" fontId="51" fillId="4" borderId="34" xfId="0" applyFont="1" applyFill="1" applyBorder="1" applyAlignment="1">
      <alignment vertical="center"/>
    </xf>
    <xf numFmtId="0" fontId="48" fillId="4" borderId="34" xfId="0" applyFont="1" applyFill="1" applyBorder="1" applyAlignment="1">
      <alignment horizontal="left" vertical="center"/>
    </xf>
    <xf numFmtId="0" fontId="48" fillId="4" borderId="33" xfId="0" applyFont="1" applyFill="1" applyBorder="1" applyAlignment="1">
      <alignment horizontal="left" vertical="center"/>
    </xf>
    <xf numFmtId="0" fontId="52" fillId="4" borderId="0" xfId="0" applyFont="1" applyFill="1" applyAlignment="1">
      <alignment horizontal="left" vertical="center"/>
    </xf>
    <xf numFmtId="0" fontId="48" fillId="4" borderId="33" xfId="0" applyFont="1" applyFill="1" applyBorder="1" applyAlignment="1">
      <alignment vertical="center"/>
    </xf>
    <xf numFmtId="0" fontId="48" fillId="4" borderId="34" xfId="0" applyFont="1" applyFill="1" applyBorder="1" applyAlignment="1">
      <alignment vertical="center"/>
    </xf>
    <xf numFmtId="0" fontId="53" fillId="8" borderId="0" xfId="0" applyFont="1" applyFill="1" applyBorder="1" applyAlignment="1">
      <alignment horizontal="center" vertical="center"/>
    </xf>
    <xf numFmtId="0" fontId="51" fillId="4" borderId="0" xfId="0" applyFont="1" applyFill="1" applyBorder="1" applyAlignment="1">
      <alignment vertical="center"/>
    </xf>
    <xf numFmtId="3" fontId="51" fillId="4" borderId="34" xfId="11" applyNumberFormat="1" applyFont="1" applyFill="1" applyBorder="1" applyAlignment="1">
      <alignment horizontal="right" vertical="center"/>
    </xf>
    <xf numFmtId="10" fontId="48" fillId="4" borderId="33" xfId="11" applyNumberFormat="1" applyFont="1" applyFill="1" applyBorder="1" applyAlignment="1">
      <alignment horizontal="right" vertical="center"/>
    </xf>
    <xf numFmtId="10" fontId="48" fillId="4" borderId="34" xfId="11" applyNumberFormat="1" applyFont="1" applyFill="1" applyBorder="1" applyAlignment="1">
      <alignment horizontal="right" vertical="center"/>
    </xf>
    <xf numFmtId="10" fontId="48" fillId="4" borderId="35" xfId="11" applyNumberFormat="1" applyFont="1" applyFill="1" applyBorder="1" applyAlignment="1">
      <alignment horizontal="right" vertical="center"/>
    </xf>
    <xf numFmtId="10" fontId="51" fillId="4" borderId="33" xfId="11" applyNumberFormat="1" applyFont="1" applyFill="1" applyBorder="1" applyAlignment="1">
      <alignment horizontal="right" vertical="center"/>
    </xf>
    <xf numFmtId="4" fontId="50" fillId="4" borderId="0" xfId="11" applyNumberFormat="1" applyFont="1" applyFill="1" applyBorder="1" applyAlignment="1">
      <alignment horizontal="right" vertical="center"/>
    </xf>
    <xf numFmtId="10" fontId="50" fillId="4" borderId="0" xfId="11" applyNumberFormat="1" applyFont="1" applyFill="1" applyAlignment="1">
      <alignment horizontal="right" vertical="center"/>
    </xf>
    <xf numFmtId="4" fontId="48" fillId="4" borderId="34" xfId="0" applyNumberFormat="1" applyFont="1" applyFill="1" applyBorder="1" applyAlignment="1">
      <alignment horizontal="right" vertical="center"/>
    </xf>
    <xf numFmtId="0" fontId="48" fillId="4" borderId="34" xfId="0" applyFont="1" applyFill="1" applyBorder="1" applyAlignment="1">
      <alignment horizontal="right" vertical="center"/>
    </xf>
    <xf numFmtId="2" fontId="48" fillId="4" borderId="33" xfId="0" applyNumberFormat="1" applyFont="1" applyFill="1" applyBorder="1" applyAlignment="1">
      <alignment horizontal="right" vertical="center"/>
    </xf>
    <xf numFmtId="10" fontId="48" fillId="4" borderId="0" xfId="11" applyNumberFormat="1" applyFont="1" applyFill="1" applyAlignment="1">
      <alignment vertical="center"/>
    </xf>
    <xf numFmtId="10" fontId="48" fillId="4" borderId="0" xfId="11" applyNumberFormat="1" applyFont="1" applyFill="1" applyAlignment="1">
      <alignment horizontal="right" vertical="center"/>
    </xf>
    <xf numFmtId="1" fontId="51" fillId="4" borderId="0" xfId="11" applyNumberFormat="1" applyFont="1" applyFill="1" applyBorder="1" applyAlignment="1">
      <alignment horizontal="right" vertical="center"/>
    </xf>
    <xf numFmtId="3" fontId="51" fillId="4" borderId="0" xfId="11" applyNumberFormat="1" applyFont="1" applyFill="1" applyBorder="1" applyAlignment="1">
      <alignment horizontal="right" vertical="center"/>
    </xf>
    <xf numFmtId="10" fontId="51" fillId="4" borderId="0" xfId="11" applyNumberFormat="1" applyFont="1" applyFill="1" applyBorder="1" applyAlignment="1">
      <alignment horizontal="righ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1" fillId="4" borderId="0" xfId="0" applyFont="1" applyFill="1" applyAlignment="1">
      <alignment horizontal="left" vertical="center" wrapText="1"/>
    </xf>
    <xf numFmtId="0" fontId="48" fillId="4" borderId="0" xfId="0" applyFont="1" applyFill="1" applyBorder="1" applyAlignment="1">
      <alignment horizontal="left" vertical="center"/>
    </xf>
    <xf numFmtId="0" fontId="65" fillId="4" borderId="0" xfId="2" applyFont="1" applyFill="1" applyBorder="1" applyAlignment="1">
      <alignment horizontal="right" vertical="center"/>
    </xf>
    <xf numFmtId="0" fontId="51" fillId="4" borderId="0" xfId="0" applyFont="1" applyFill="1" applyBorder="1" applyAlignment="1">
      <alignment horizontal="right" vertical="center"/>
    </xf>
    <xf numFmtId="0" fontId="14" fillId="4" borderId="0" xfId="2" applyFill="1" applyBorder="1" applyAlignment="1">
      <alignment horizontal="right" vertical="center"/>
    </xf>
    <xf numFmtId="0" fontId="48" fillId="4" borderId="0" xfId="0" applyFont="1" applyFill="1" applyBorder="1" applyAlignment="1">
      <alignment vertical="center"/>
    </xf>
    <xf numFmtId="0" fontId="51" fillId="4" borderId="0" xfId="0" applyFont="1" applyFill="1" applyBorder="1" applyAlignment="1">
      <alignment horizontal="left" vertical="center"/>
    </xf>
    <xf numFmtId="0" fontId="60" fillId="4" borderId="33" xfId="0" applyFont="1" applyFill="1" applyBorder="1" applyAlignment="1">
      <alignment horizontal="left" vertical="center"/>
    </xf>
    <xf numFmtId="0" fontId="51" fillId="4" borderId="0" xfId="15" applyFont="1" applyFill="1" applyBorder="1" applyAlignment="1">
      <alignment horizontal="left" vertical="center"/>
    </xf>
    <xf numFmtId="0" fontId="51" fillId="4" borderId="34" xfId="0" applyFont="1" applyFill="1" applyBorder="1" applyAlignment="1">
      <alignment horizontal="left" vertical="center"/>
    </xf>
    <xf numFmtId="0" fontId="60" fillId="4" borderId="33" xfId="0" applyFont="1" applyFill="1" applyBorder="1" applyAlignment="1">
      <alignment vertical="center"/>
    </xf>
    <xf numFmtId="0" fontId="61" fillId="4" borderId="33" xfId="0" applyFont="1" applyFill="1" applyBorder="1" applyAlignment="1">
      <alignment horizontal="left" vertical="center"/>
    </xf>
    <xf numFmtId="0" fontId="64" fillId="4" borderId="33" xfId="0" applyFont="1" applyFill="1" applyBorder="1" applyAlignment="1">
      <alignment horizontal="left" vertical="center"/>
    </xf>
    <xf numFmtId="0" fontId="51" fillId="4" borderId="0" xfId="0" applyFont="1" applyFill="1" applyAlignment="1">
      <alignment horizontal="left" vertical="center" indent="1"/>
    </xf>
    <xf numFmtId="0" fontId="48" fillId="4" borderId="33" xfId="0" applyFont="1" applyFill="1" applyBorder="1" applyAlignment="1">
      <alignment horizontal="right" vertical="center"/>
    </xf>
    <xf numFmtId="0" fontId="48" fillId="4" borderId="33" xfId="0" applyFont="1" applyFill="1" applyBorder="1" applyAlignment="1">
      <alignment horizontal="right" vertical="center" wrapText="1"/>
    </xf>
    <xf numFmtId="0" fontId="48" fillId="4" borderId="0" xfId="0" applyFont="1" applyFill="1" applyBorder="1" applyAlignment="1">
      <alignment horizontal="right" vertical="center" wrapText="1"/>
    </xf>
    <xf numFmtId="0" fontId="48" fillId="4" borderId="33" xfId="0" applyFont="1" applyFill="1" applyBorder="1" applyAlignment="1">
      <alignment horizontal="center" vertical="center"/>
    </xf>
    <xf numFmtId="0" fontId="48" fillId="4" borderId="0" xfId="0" applyFont="1" applyFill="1" applyBorder="1" applyAlignment="1">
      <alignment horizontal="center" vertical="center"/>
    </xf>
    <xf numFmtId="0" fontId="51" fillId="4" borderId="0" xfId="0" applyFont="1" applyFill="1" applyBorder="1" applyAlignment="1">
      <alignment horizontal="center" vertical="center"/>
    </xf>
    <xf numFmtId="3" fontId="51" fillId="4" borderId="0" xfId="0" applyNumberFormat="1" applyFont="1" applyFill="1" applyBorder="1" applyAlignment="1">
      <alignment horizontal="right" vertical="center"/>
    </xf>
    <xf numFmtId="0" fontId="51" fillId="4" borderId="0" xfId="0" applyFont="1" applyFill="1" applyAlignment="1">
      <alignment vertical="center"/>
    </xf>
    <xf numFmtId="0" fontId="51" fillId="4" borderId="34" xfId="0" applyFont="1" applyFill="1" applyBorder="1" applyAlignment="1">
      <alignment vertical="center"/>
    </xf>
    <xf numFmtId="0" fontId="48" fillId="4" borderId="34" xfId="0" applyFont="1" applyFill="1" applyBorder="1" applyAlignment="1">
      <alignment vertical="center"/>
    </xf>
    <xf numFmtId="0" fontId="61" fillId="4" borderId="33" xfId="0" applyFont="1" applyFill="1" applyBorder="1" applyAlignment="1">
      <alignment horizontal="center" vertical="center"/>
    </xf>
    <xf numFmtId="0" fontId="48" fillId="4" borderId="34" xfId="0" applyFont="1" applyFill="1" applyBorder="1" applyAlignment="1">
      <alignment horizontal="left" vertical="center"/>
    </xf>
    <xf numFmtId="0" fontId="48" fillId="4" borderId="33" xfId="0" applyFont="1" applyFill="1" applyBorder="1" applyAlignment="1">
      <alignment horizontal="left" vertical="center"/>
    </xf>
    <xf numFmtId="0" fontId="48" fillId="4" borderId="35" xfId="0" applyFont="1" applyFill="1" applyBorder="1" applyAlignment="1">
      <alignment horizontal="left" vertical="center"/>
    </xf>
    <xf numFmtId="0" fontId="52" fillId="4" borderId="0" xfId="0" applyFont="1" applyFill="1" applyAlignment="1">
      <alignment horizontal="left" vertical="center"/>
    </xf>
    <xf numFmtId="0" fontId="48" fillId="4" borderId="33" xfId="0" applyFont="1" applyFill="1" applyBorder="1" applyAlignment="1">
      <alignment vertical="center"/>
    </xf>
    <xf numFmtId="0" fontId="51" fillId="4" borderId="34" xfId="0" applyFont="1" applyFill="1" applyBorder="1" applyAlignment="1">
      <alignment horizontal="left" vertical="center" indent="1"/>
    </xf>
    <xf numFmtId="0" fontId="51" fillId="4" borderId="0" xfId="0" applyFont="1" applyFill="1" applyBorder="1" applyAlignment="1">
      <alignment horizontal="left" vertical="center" indent="1"/>
    </xf>
    <xf numFmtId="0" fontId="51" fillId="4" borderId="34" xfId="0" applyFont="1" applyFill="1" applyBorder="1" applyAlignment="1">
      <alignment horizontal="center" vertical="center"/>
    </xf>
    <xf numFmtId="0" fontId="53" fillId="8" borderId="0" xfId="0" applyFont="1" applyFill="1" applyBorder="1" applyAlignment="1">
      <alignment horizontal="center" vertical="center"/>
    </xf>
    <xf numFmtId="0" fontId="51" fillId="4" borderId="0" xfId="0" applyFont="1" applyFill="1" applyBorder="1" applyAlignment="1">
      <alignment vertic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6.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29"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28" Type="http://schemas.openxmlformats.org/officeDocument/2006/relationships/customXml" Target="../customXml/item8.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 Id="rId27"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149</xdr:row>
      <xdr:rowOff>35722</xdr:rowOff>
    </xdr:from>
    <xdr:to>
      <xdr:col>7</xdr:col>
      <xdr:colOff>506198</xdr:colOff>
      <xdr:row>168</xdr:row>
      <xdr:rowOff>140031</xdr:rowOff>
    </xdr:to>
    <xdr:pic>
      <xdr:nvPicPr>
        <xdr:cNvPr id="5" name="Picture 4"/>
        <xdr:cNvPicPr>
          <a:picLocks noChangeAspect="1"/>
        </xdr:cNvPicPr>
      </xdr:nvPicPr>
      <xdr:blipFill>
        <a:blip xmlns:r="http://schemas.openxmlformats.org/officeDocument/2006/relationships" r:embed="rId1"/>
        <a:stretch>
          <a:fillRect/>
        </a:stretch>
      </xdr:blipFill>
      <xdr:spPr>
        <a:xfrm>
          <a:off x="607219" y="28420222"/>
          <a:ext cx="8066667" cy="3723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F/AREAS/AMF1/UMF-1/Financiamento/Covered%20Bonds/OH/Ficheiros/Agencias%20Rating%20Report%20Trimestrais/An&#225;lise_2020_03_31/IR/CBLF%20-%20HTT%20-%20202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row r="7">
          <cell r="F7" t="str">
            <v>Portugal</v>
          </cell>
        </row>
        <row r="8">
          <cell r="F8" t="str">
            <v>Caixa Geral de Depósitos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28" zoomScale="60" zoomScaleNormal="60" workbookViewId="0">
      <selection activeCell="B1" sqref="B1:I228"/>
    </sheetView>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253"/>
  <sheetViews>
    <sheetView zoomScale="92" zoomScaleNormal="92" workbookViewId="0">
      <selection activeCell="B1" sqref="B1:I228"/>
    </sheetView>
  </sheetViews>
  <sheetFormatPr defaultColWidth="9.1796875" defaultRowHeight="15" customHeight="1" x14ac:dyDescent="0.35"/>
  <cols>
    <col min="1" max="1" width="9.1796875" style="373"/>
    <col min="2" max="2" width="34.453125" style="373" customWidth="1"/>
    <col min="3" max="3" width="15.26953125" style="373" customWidth="1"/>
    <col min="4" max="4" width="16.1796875" style="373" customWidth="1"/>
    <col min="5" max="5" width="16" style="373" bestFit="1" customWidth="1"/>
    <col min="6" max="6" width="15.26953125" style="373" customWidth="1"/>
    <col min="7" max="7" width="16.1796875" style="373" customWidth="1"/>
    <col min="8" max="8" width="17.26953125" style="426" customWidth="1"/>
    <col min="9" max="9" width="18" style="426" customWidth="1"/>
    <col min="10" max="10" width="12" style="372" customWidth="1"/>
    <col min="11" max="11" width="14.453125" style="373" customWidth="1"/>
    <col min="12" max="12" width="11.26953125" style="373" bestFit="1" customWidth="1"/>
    <col min="13" max="13" width="13.7265625" style="373" bestFit="1" customWidth="1"/>
    <col min="14" max="16384" width="9.1796875" style="373"/>
  </cols>
  <sheetData>
    <row r="1" spans="2:10" ht="15" customHeight="1" x14ac:dyDescent="0.35">
      <c r="B1" s="414"/>
      <c r="C1" s="414"/>
      <c r="D1" s="415"/>
      <c r="H1" s="382" t="s">
        <v>2686</v>
      </c>
      <c r="I1" s="383">
        <v>44196</v>
      </c>
      <c r="J1" s="443"/>
    </row>
    <row r="2" spans="2:10" ht="15" customHeight="1" x14ac:dyDescent="0.35">
      <c r="H2" s="382" t="s">
        <v>2687</v>
      </c>
      <c r="I2" s="384" t="s">
        <v>2688</v>
      </c>
      <c r="J2" s="443"/>
    </row>
    <row r="3" spans="2:10" ht="15" customHeight="1" x14ac:dyDescent="0.35">
      <c r="B3" s="357" t="s">
        <v>2689</v>
      </c>
      <c r="C3" s="357"/>
      <c r="D3" s="505" t="s">
        <v>2690</v>
      </c>
      <c r="E3" s="505"/>
      <c r="F3" s="505"/>
      <c r="G3" s="505" t="s">
        <v>2691</v>
      </c>
      <c r="H3" s="505"/>
      <c r="I3" s="505"/>
      <c r="J3" s="443"/>
    </row>
    <row r="4" spans="2:10" ht="15" customHeight="1" x14ac:dyDescent="0.35">
      <c r="B4" s="506" t="s">
        <v>2692</v>
      </c>
      <c r="C4" s="506"/>
      <c r="D4" s="491" t="s">
        <v>2693</v>
      </c>
      <c r="E4" s="491"/>
      <c r="F4" s="491"/>
      <c r="G4" s="491" t="s">
        <v>2694</v>
      </c>
      <c r="H4" s="491"/>
      <c r="I4" s="491"/>
      <c r="J4" s="443"/>
    </row>
    <row r="5" spans="2:10" ht="15" customHeight="1" x14ac:dyDescent="0.35">
      <c r="B5" s="506" t="s">
        <v>2695</v>
      </c>
      <c r="C5" s="506"/>
      <c r="D5" s="491" t="s">
        <v>2696</v>
      </c>
      <c r="E5" s="491"/>
      <c r="F5" s="491"/>
      <c r="G5" s="491" t="s">
        <v>2697</v>
      </c>
      <c r="H5" s="491"/>
      <c r="I5" s="491"/>
      <c r="J5" s="443"/>
    </row>
    <row r="6" spans="2:10" ht="15" customHeight="1" thickBot="1" x14ac:dyDescent="0.4">
      <c r="B6" s="494" t="s">
        <v>569</v>
      </c>
      <c r="C6" s="494"/>
      <c r="D6" s="504" t="s">
        <v>2698</v>
      </c>
      <c r="E6" s="504"/>
      <c r="F6" s="504"/>
      <c r="G6" s="504" t="s">
        <v>2699</v>
      </c>
      <c r="H6" s="504"/>
      <c r="I6" s="504"/>
      <c r="J6" s="443"/>
    </row>
    <row r="7" spans="2:10" ht="15" customHeight="1" x14ac:dyDescent="0.35">
      <c r="B7" s="357" t="s">
        <v>2700</v>
      </c>
      <c r="C7" s="357"/>
      <c r="D7" s="446" t="s">
        <v>2701</v>
      </c>
      <c r="E7" s="446" t="s">
        <v>2702</v>
      </c>
      <c r="F7" s="446" t="s">
        <v>2703</v>
      </c>
      <c r="G7" s="446" t="s">
        <v>2704</v>
      </c>
      <c r="H7" s="446" t="s">
        <v>2705</v>
      </c>
      <c r="I7" s="446" t="s">
        <v>2706</v>
      </c>
      <c r="J7" s="377"/>
    </row>
    <row r="8" spans="2:10" ht="15" customHeight="1" thickBot="1" x14ac:dyDescent="0.4">
      <c r="B8" s="495" t="s">
        <v>2707</v>
      </c>
      <c r="C8" s="495"/>
      <c r="D8" s="495"/>
      <c r="E8" s="495"/>
      <c r="F8" s="495"/>
      <c r="G8" s="495"/>
      <c r="H8" s="396">
        <v>3.7121676067687353</v>
      </c>
      <c r="I8" s="381">
        <v>4250000000</v>
      </c>
      <c r="J8" s="443"/>
    </row>
    <row r="9" spans="2:10" ht="15" customHeight="1" x14ac:dyDescent="0.35">
      <c r="B9" s="501" t="s">
        <v>2708</v>
      </c>
      <c r="C9" s="501"/>
      <c r="D9" s="501"/>
      <c r="E9" s="501"/>
      <c r="F9" s="501"/>
      <c r="G9" s="501"/>
      <c r="H9" s="406" t="e">
        <v>#REF!</v>
      </c>
      <c r="I9" s="398"/>
      <c r="J9" s="443"/>
    </row>
    <row r="10" spans="2:10" ht="15" customHeight="1" x14ac:dyDescent="0.35">
      <c r="B10" s="485" t="s">
        <v>2709</v>
      </c>
      <c r="C10" s="485"/>
      <c r="D10" s="407">
        <v>42031</v>
      </c>
      <c r="E10" s="384" t="s">
        <v>2710</v>
      </c>
      <c r="F10" s="407">
        <v>44588</v>
      </c>
      <c r="G10" s="407">
        <v>44953</v>
      </c>
      <c r="H10" s="399">
        <v>1.0739726027397261</v>
      </c>
      <c r="I10" s="408">
        <v>1000000000</v>
      </c>
      <c r="J10" s="409"/>
    </row>
    <row r="11" spans="2:10" ht="15" customHeight="1" x14ac:dyDescent="0.35">
      <c r="B11" s="477" t="s">
        <v>2711</v>
      </c>
      <c r="C11" s="477"/>
      <c r="D11" s="477"/>
      <c r="E11" s="477"/>
      <c r="F11" s="477"/>
      <c r="G11" s="477"/>
      <c r="H11" s="410">
        <v>4.5239199157007377</v>
      </c>
      <c r="I11" s="408"/>
      <c r="J11" s="443"/>
    </row>
    <row r="12" spans="2:10" ht="15" customHeight="1" x14ac:dyDescent="0.35">
      <c r="B12" s="485" t="s">
        <v>2712</v>
      </c>
      <c r="C12" s="485"/>
      <c r="D12" s="407">
        <v>39261</v>
      </c>
      <c r="E12" s="384" t="s">
        <v>2713</v>
      </c>
      <c r="F12" s="407">
        <v>44740</v>
      </c>
      <c r="G12" s="407">
        <v>45105</v>
      </c>
      <c r="H12" s="399">
        <v>1.4904109589041097</v>
      </c>
      <c r="I12" s="408">
        <v>250000000</v>
      </c>
      <c r="J12" s="443"/>
    </row>
    <row r="13" spans="2:10" ht="15" customHeight="1" x14ac:dyDescent="0.35">
      <c r="B13" s="503" t="s">
        <v>2714</v>
      </c>
      <c r="C13" s="503"/>
      <c r="D13" s="411">
        <v>41121</v>
      </c>
      <c r="E13" s="438" t="s">
        <v>2713</v>
      </c>
      <c r="F13" s="411">
        <v>44773</v>
      </c>
      <c r="G13" s="411">
        <v>45138</v>
      </c>
      <c r="H13" s="412">
        <v>1.5808219178082192</v>
      </c>
      <c r="I13" s="408">
        <v>1500000000</v>
      </c>
      <c r="J13" s="443"/>
    </row>
    <row r="14" spans="2:10" ht="15" customHeight="1" thickBot="1" x14ac:dyDescent="0.4">
      <c r="B14" s="485" t="s">
        <v>2715</v>
      </c>
      <c r="C14" s="485"/>
      <c r="D14" s="407">
        <v>43453</v>
      </c>
      <c r="E14" s="438" t="s">
        <v>2713</v>
      </c>
      <c r="F14" s="407">
        <v>47106</v>
      </c>
      <c r="G14" s="407">
        <v>47471</v>
      </c>
      <c r="H14" s="399">
        <v>7.9726027397260273</v>
      </c>
      <c r="I14" s="408">
        <v>1500000000</v>
      </c>
      <c r="J14" s="443"/>
    </row>
    <row r="15" spans="2:10" ht="15" customHeight="1" x14ac:dyDescent="0.35">
      <c r="B15" s="498" t="s">
        <v>2716</v>
      </c>
      <c r="C15" s="498"/>
      <c r="D15" s="498"/>
      <c r="E15" s="498"/>
      <c r="F15" s="498"/>
      <c r="G15" s="498"/>
      <c r="H15" s="413"/>
      <c r="I15" s="449" t="s">
        <v>2663</v>
      </c>
      <c r="J15" s="443"/>
    </row>
    <row r="16" spans="2:10" ht="15" customHeight="1" x14ac:dyDescent="0.35">
      <c r="B16" s="357" t="s">
        <v>2717</v>
      </c>
      <c r="C16" s="357"/>
      <c r="D16" s="357"/>
      <c r="E16" s="357"/>
      <c r="F16" s="357"/>
      <c r="G16" s="446"/>
      <c r="H16" s="446" t="s">
        <v>2705</v>
      </c>
      <c r="I16" s="446" t="s">
        <v>2706</v>
      </c>
      <c r="J16" s="443"/>
    </row>
    <row r="17" spans="2:10" ht="15" customHeight="1" thickBot="1" x14ac:dyDescent="0.4">
      <c r="B17" s="497" t="s">
        <v>2718</v>
      </c>
      <c r="C17" s="497"/>
      <c r="D17" s="497"/>
      <c r="E17" s="497"/>
      <c r="F17" s="497"/>
      <c r="G17" s="445"/>
      <c r="H17" s="396">
        <v>22.804691531725965</v>
      </c>
      <c r="I17" s="381">
        <v>6251868875.7800674</v>
      </c>
      <c r="J17" s="443"/>
    </row>
    <row r="18" spans="2:10" ht="15" customHeight="1" x14ac:dyDescent="0.35">
      <c r="B18" s="501" t="s">
        <v>2719</v>
      </c>
      <c r="C18" s="501"/>
      <c r="D18" s="501"/>
      <c r="E18" s="501"/>
      <c r="F18" s="501"/>
      <c r="G18" s="444"/>
      <c r="H18" s="397">
        <v>1.0465753424657533</v>
      </c>
      <c r="I18" s="398">
        <v>124171400</v>
      </c>
      <c r="J18" s="443"/>
    </row>
    <row r="19" spans="2:10" ht="15" customHeight="1" x14ac:dyDescent="0.35">
      <c r="B19" s="485" t="s">
        <v>2720</v>
      </c>
      <c r="C19" s="485"/>
      <c r="D19" s="485"/>
      <c r="E19" s="485"/>
      <c r="F19" s="485"/>
      <c r="G19" s="435"/>
      <c r="H19" s="399">
        <v>0</v>
      </c>
      <c r="I19" s="400">
        <v>0</v>
      </c>
      <c r="J19" s="443"/>
    </row>
    <row r="20" spans="2:10" ht="15" customHeight="1" x14ac:dyDescent="0.35">
      <c r="B20" s="485" t="s">
        <v>2721</v>
      </c>
      <c r="C20" s="485"/>
      <c r="D20" s="485"/>
      <c r="E20" s="485"/>
      <c r="F20" s="485"/>
      <c r="G20" s="435"/>
      <c r="H20" s="399">
        <v>0</v>
      </c>
      <c r="I20" s="400">
        <v>0</v>
      </c>
      <c r="J20" s="443"/>
    </row>
    <row r="21" spans="2:10" ht="15" customHeight="1" thickBot="1" x14ac:dyDescent="0.4">
      <c r="B21" s="502" t="s">
        <v>2722</v>
      </c>
      <c r="C21" s="502"/>
      <c r="D21" s="502"/>
      <c r="E21" s="502"/>
      <c r="F21" s="502"/>
      <c r="G21" s="401">
        <v>44578</v>
      </c>
      <c r="H21" s="402">
        <v>1.0465753424657533</v>
      </c>
      <c r="I21" s="378">
        <v>124171400</v>
      </c>
      <c r="J21" s="443"/>
    </row>
    <row r="22" spans="2:10" ht="15" customHeight="1" x14ac:dyDescent="0.35">
      <c r="B22" s="498" t="s">
        <v>2723</v>
      </c>
      <c r="C22" s="498"/>
      <c r="D22" s="498"/>
      <c r="E22" s="498"/>
      <c r="F22" s="498"/>
      <c r="G22" s="442"/>
      <c r="H22" s="397">
        <v>22.380958990567798</v>
      </c>
      <c r="I22" s="398">
        <v>6376040275.7800674</v>
      </c>
      <c r="J22" s="443"/>
    </row>
    <row r="23" spans="2:10" ht="15" customHeight="1" x14ac:dyDescent="0.35">
      <c r="B23" s="485" t="s">
        <v>2724</v>
      </c>
      <c r="C23" s="485"/>
      <c r="D23" s="485"/>
      <c r="E23" s="485"/>
      <c r="F23" s="485"/>
      <c r="G23" s="485"/>
      <c r="H23" s="403"/>
      <c r="I23" s="360">
        <v>1.9474688776931922E-2</v>
      </c>
      <c r="J23" s="443"/>
    </row>
    <row r="24" spans="2:10" ht="15" customHeight="1" thickBot="1" x14ac:dyDescent="0.4">
      <c r="B24" s="497" t="s">
        <v>2725</v>
      </c>
      <c r="C24" s="497"/>
      <c r="D24" s="497"/>
      <c r="E24" s="497"/>
      <c r="F24" s="497"/>
      <c r="G24" s="497"/>
      <c r="H24" s="441"/>
      <c r="I24" s="450">
        <v>0.50024477077178053</v>
      </c>
      <c r="J24" s="443"/>
    </row>
    <row r="25" spans="2:10" ht="15" customHeight="1" x14ac:dyDescent="0.35">
      <c r="B25" s="498" t="s">
        <v>2726</v>
      </c>
      <c r="C25" s="498"/>
      <c r="D25" s="498"/>
      <c r="E25" s="498"/>
      <c r="F25" s="498"/>
      <c r="G25" s="498"/>
      <c r="H25" s="498"/>
      <c r="I25" s="449">
        <v>5.5E-2</v>
      </c>
      <c r="J25" s="443"/>
    </row>
    <row r="26" spans="2:10" ht="15" customHeight="1" thickBot="1" x14ac:dyDescent="0.4">
      <c r="B26" s="497" t="s">
        <v>2727</v>
      </c>
      <c r="C26" s="497"/>
      <c r="D26" s="497"/>
      <c r="E26" s="497"/>
      <c r="F26" s="497"/>
      <c r="G26" s="497"/>
      <c r="H26" s="497"/>
      <c r="I26" s="450">
        <v>0.28000000000000003</v>
      </c>
      <c r="J26" s="443"/>
    </row>
    <row r="27" spans="2:10" ht="15" customHeight="1" thickBot="1" x14ac:dyDescent="0.4">
      <c r="B27" s="499" t="s">
        <v>2728</v>
      </c>
      <c r="C27" s="499"/>
      <c r="D27" s="499"/>
      <c r="E27" s="499"/>
      <c r="F27" s="499"/>
      <c r="G27" s="499"/>
      <c r="H27" s="404"/>
      <c r="I27" s="451">
        <v>5.2600000000000001E-2</v>
      </c>
      <c r="J27" s="500"/>
    </row>
    <row r="28" spans="2:10" ht="15" customHeight="1" x14ac:dyDescent="0.35">
      <c r="B28" s="482" t="s">
        <v>2729</v>
      </c>
      <c r="C28" s="482"/>
      <c r="D28" s="482"/>
      <c r="E28" s="482"/>
      <c r="F28" s="482"/>
      <c r="G28" s="482"/>
      <c r="H28" s="452"/>
      <c r="I28" s="405"/>
      <c r="J28" s="500"/>
    </row>
    <row r="29" spans="2:10" ht="15" customHeight="1" x14ac:dyDescent="0.35">
      <c r="B29" s="357" t="s">
        <v>2730</v>
      </c>
      <c r="C29" s="357"/>
      <c r="D29" s="357"/>
      <c r="E29" s="357"/>
      <c r="F29" s="357"/>
      <c r="G29" s="446"/>
      <c r="H29" s="357"/>
      <c r="I29" s="446"/>
      <c r="J29" s="443"/>
    </row>
    <row r="30" spans="2:10" ht="15" customHeight="1" x14ac:dyDescent="0.35">
      <c r="B30" s="493" t="s">
        <v>2731</v>
      </c>
      <c r="C30" s="493"/>
      <c r="D30" s="493"/>
      <c r="E30" s="493"/>
      <c r="F30" s="493"/>
      <c r="G30" s="493"/>
      <c r="H30" s="453"/>
      <c r="I30" s="439">
        <v>6282791854.0799999</v>
      </c>
      <c r="J30" s="443"/>
    </row>
    <row r="31" spans="2:10" ht="15" customHeight="1" x14ac:dyDescent="0.35">
      <c r="B31" s="493" t="s">
        <v>2732</v>
      </c>
      <c r="C31" s="493"/>
      <c r="D31" s="493"/>
      <c r="E31" s="493"/>
      <c r="F31" s="493"/>
      <c r="G31" s="493"/>
      <c r="H31" s="453"/>
      <c r="I31" s="439">
        <v>4212743000</v>
      </c>
      <c r="J31" s="443"/>
    </row>
    <row r="32" spans="2:10" ht="15" customHeight="1" x14ac:dyDescent="0.35">
      <c r="B32" s="493" t="s">
        <v>2733</v>
      </c>
      <c r="C32" s="493"/>
      <c r="D32" s="493"/>
      <c r="E32" s="493"/>
      <c r="F32" s="493"/>
      <c r="G32" s="493"/>
      <c r="H32" s="453"/>
      <c r="I32" s="392" t="s">
        <v>2734</v>
      </c>
      <c r="J32" s="443"/>
    </row>
    <row r="33" spans="2:10" ht="15" customHeight="1" x14ac:dyDescent="0.35">
      <c r="B33" s="493" t="s">
        <v>2735</v>
      </c>
      <c r="C33" s="493"/>
      <c r="D33" s="493"/>
      <c r="E33" s="493"/>
      <c r="F33" s="493"/>
      <c r="G33" s="493"/>
      <c r="H33" s="453"/>
      <c r="I33" s="392" t="s">
        <v>2734</v>
      </c>
      <c r="J33" s="443"/>
    </row>
    <row r="34" spans="2:10" ht="15" customHeight="1" x14ac:dyDescent="0.35">
      <c r="B34" s="493" t="s">
        <v>2736</v>
      </c>
      <c r="C34" s="493"/>
      <c r="D34" s="493"/>
      <c r="E34" s="493"/>
      <c r="F34" s="493"/>
      <c r="G34" s="493"/>
      <c r="H34" s="453"/>
      <c r="I34" s="392" t="s">
        <v>2734</v>
      </c>
      <c r="J34" s="443"/>
    </row>
    <row r="35" spans="2:10" ht="15" customHeight="1" x14ac:dyDescent="0.35">
      <c r="B35" s="493" t="s">
        <v>2737</v>
      </c>
      <c r="C35" s="493"/>
      <c r="D35" s="493"/>
      <c r="E35" s="493"/>
      <c r="F35" s="493"/>
      <c r="G35" s="493"/>
      <c r="H35" s="454"/>
      <c r="I35" s="392" t="s">
        <v>2734</v>
      </c>
      <c r="J35" s="443"/>
    </row>
    <row r="36" spans="2:10" ht="15" customHeight="1" x14ac:dyDescent="0.35">
      <c r="B36" s="493" t="s">
        <v>2738</v>
      </c>
      <c r="C36" s="493"/>
      <c r="D36" s="493"/>
      <c r="E36" s="493"/>
      <c r="F36" s="493"/>
      <c r="G36" s="493"/>
      <c r="H36" s="454"/>
      <c r="I36" s="392" t="s">
        <v>2734</v>
      </c>
      <c r="J36" s="443"/>
    </row>
    <row r="37" spans="2:10" ht="15" customHeight="1" x14ac:dyDescent="0.35">
      <c r="B37" s="493" t="s">
        <v>2739</v>
      </c>
      <c r="C37" s="493"/>
      <c r="D37" s="493"/>
      <c r="E37" s="493"/>
      <c r="F37" s="493"/>
      <c r="G37" s="493"/>
      <c r="H37" s="393"/>
      <c r="I37" s="392" t="s">
        <v>2734</v>
      </c>
      <c r="J37" s="443"/>
    </row>
    <row r="38" spans="2:10" ht="15" customHeight="1" thickBot="1" x14ac:dyDescent="0.4">
      <c r="B38" s="481" t="s">
        <v>2740</v>
      </c>
      <c r="C38" s="481"/>
      <c r="D38" s="481"/>
      <c r="E38" s="481"/>
      <c r="F38" s="481"/>
      <c r="G38" s="481"/>
      <c r="H38" s="378"/>
      <c r="I38" s="358" t="s">
        <v>2734</v>
      </c>
      <c r="J38" s="443"/>
    </row>
    <row r="39" spans="2:10" ht="15" customHeight="1" x14ac:dyDescent="0.35">
      <c r="B39" s="496"/>
      <c r="C39" s="496"/>
      <c r="D39" s="496"/>
      <c r="E39" s="496"/>
      <c r="F39" s="496"/>
      <c r="G39" s="496"/>
      <c r="H39" s="394"/>
      <c r="I39" s="395"/>
      <c r="J39" s="443"/>
    </row>
    <row r="40" spans="2:10" ht="15" customHeight="1" x14ac:dyDescent="0.35">
      <c r="B40" s="357" t="s">
        <v>2741</v>
      </c>
      <c r="C40" s="357"/>
      <c r="D40" s="357"/>
      <c r="E40" s="357"/>
      <c r="F40" s="357"/>
      <c r="G40" s="446"/>
      <c r="H40" s="446"/>
      <c r="I40" s="446"/>
    </row>
    <row r="41" spans="2:10" ht="15" customHeight="1" x14ac:dyDescent="0.35">
      <c r="B41" s="473" t="s">
        <v>2742</v>
      </c>
      <c r="C41" s="473"/>
      <c r="D41" s="473"/>
      <c r="E41" s="473"/>
      <c r="F41" s="473"/>
      <c r="G41" s="473"/>
      <c r="H41" s="432"/>
      <c r="I41" s="432"/>
      <c r="J41" s="443"/>
    </row>
    <row r="42" spans="2:10" ht="15" customHeight="1" x14ac:dyDescent="0.35">
      <c r="B42" s="493" t="s">
        <v>2743</v>
      </c>
      <c r="C42" s="493"/>
      <c r="D42" s="493"/>
      <c r="E42" s="493"/>
      <c r="F42" s="493"/>
      <c r="G42" s="493"/>
      <c r="H42" s="392"/>
      <c r="I42" s="392" t="s">
        <v>2744</v>
      </c>
      <c r="J42" s="443"/>
    </row>
    <row r="43" spans="2:10" ht="15" customHeight="1" x14ac:dyDescent="0.35">
      <c r="B43" s="493" t="s">
        <v>2745</v>
      </c>
      <c r="C43" s="493"/>
      <c r="D43" s="493"/>
      <c r="E43" s="493"/>
      <c r="F43" s="493"/>
      <c r="G43" s="493"/>
      <c r="H43" s="392"/>
      <c r="I43" s="392" t="s">
        <v>2744</v>
      </c>
      <c r="J43" s="443"/>
    </row>
    <row r="44" spans="2:10" ht="15" customHeight="1" x14ac:dyDescent="0.35">
      <c r="B44" s="493" t="s">
        <v>2746</v>
      </c>
      <c r="C44" s="493"/>
      <c r="D44" s="493"/>
      <c r="E44" s="493"/>
      <c r="F44" s="493"/>
      <c r="G44" s="493"/>
      <c r="H44" s="392"/>
      <c r="I44" s="392" t="s">
        <v>2744</v>
      </c>
      <c r="J44" s="443"/>
    </row>
    <row r="45" spans="2:10" ht="15" customHeight="1" thickBot="1" x14ac:dyDescent="0.4">
      <c r="B45" s="495" t="s">
        <v>2747</v>
      </c>
      <c r="C45" s="495"/>
      <c r="D45" s="495"/>
      <c r="E45" s="495"/>
      <c r="F45" s="495"/>
      <c r="G45" s="495"/>
      <c r="H45" s="455"/>
      <c r="I45" s="456" t="s">
        <v>2748</v>
      </c>
      <c r="J45" s="443"/>
    </row>
    <row r="46" spans="2:10" ht="15" customHeight="1" x14ac:dyDescent="0.35">
      <c r="B46" s="444"/>
      <c r="C46" s="444"/>
      <c r="D46" s="444"/>
      <c r="E46" s="444"/>
      <c r="F46" s="444"/>
      <c r="G46" s="444"/>
      <c r="H46" s="457"/>
      <c r="I46" s="398"/>
      <c r="J46" s="443"/>
    </row>
    <row r="47" spans="2:10" ht="15" customHeight="1" x14ac:dyDescent="0.35">
      <c r="B47" s="357" t="s">
        <v>2749</v>
      </c>
      <c r="C47" s="357"/>
      <c r="D47" s="357"/>
      <c r="E47" s="357"/>
      <c r="F47" s="357"/>
      <c r="G47" s="446"/>
      <c r="H47" s="357"/>
      <c r="I47" s="446"/>
    </row>
    <row r="48" spans="2:10" ht="15" customHeight="1" x14ac:dyDescent="0.35">
      <c r="B48" s="477" t="s">
        <v>2750</v>
      </c>
      <c r="C48" s="477"/>
      <c r="D48" s="477"/>
      <c r="E48" s="477"/>
      <c r="F48" s="477"/>
      <c r="G48" s="477"/>
      <c r="H48" s="438"/>
      <c r="I48" s="438"/>
      <c r="J48" s="443"/>
    </row>
    <row r="49" spans="2:10" ht="15" customHeight="1" x14ac:dyDescent="0.35">
      <c r="B49" s="493" t="s">
        <v>687</v>
      </c>
      <c r="C49" s="493"/>
      <c r="D49" s="493"/>
      <c r="E49" s="493"/>
      <c r="F49" s="493"/>
      <c r="G49" s="493"/>
      <c r="H49" s="430"/>
      <c r="I49" s="376">
        <v>146035</v>
      </c>
      <c r="J49" s="443"/>
    </row>
    <row r="50" spans="2:10" ht="15" customHeight="1" x14ac:dyDescent="0.35">
      <c r="B50" s="493" t="s">
        <v>2751</v>
      </c>
      <c r="C50" s="493"/>
      <c r="D50" s="493"/>
      <c r="E50" s="493"/>
      <c r="F50" s="493"/>
      <c r="G50" s="493"/>
      <c r="H50" s="430"/>
      <c r="I50" s="391">
        <v>11017884879.49032</v>
      </c>
      <c r="J50" s="443"/>
    </row>
    <row r="51" spans="2:10" ht="15" customHeight="1" x14ac:dyDescent="0.35">
      <c r="B51" s="493" t="s">
        <v>2752</v>
      </c>
      <c r="C51" s="493"/>
      <c r="D51" s="493"/>
      <c r="E51" s="493"/>
      <c r="F51" s="493"/>
      <c r="G51" s="493"/>
      <c r="H51" s="430"/>
      <c r="I51" s="391">
        <v>6251868875.7800674</v>
      </c>
      <c r="J51" s="443"/>
    </row>
    <row r="52" spans="2:10" ht="15" customHeight="1" x14ac:dyDescent="0.35">
      <c r="B52" s="493" t="s">
        <v>2753</v>
      </c>
      <c r="C52" s="493"/>
      <c r="D52" s="493"/>
      <c r="E52" s="493"/>
      <c r="F52" s="493"/>
      <c r="G52" s="493"/>
      <c r="H52" s="430"/>
      <c r="I52" s="391">
        <v>75446.8783475901</v>
      </c>
      <c r="J52" s="443"/>
    </row>
    <row r="53" spans="2:10" ht="15" customHeight="1" x14ac:dyDescent="0.35">
      <c r="B53" s="493" t="s">
        <v>2754</v>
      </c>
      <c r="C53" s="493"/>
      <c r="D53" s="493"/>
      <c r="E53" s="493"/>
      <c r="F53" s="493"/>
      <c r="G53" s="493"/>
      <c r="H53" s="430"/>
      <c r="I53" s="391">
        <v>42810.756844455558</v>
      </c>
      <c r="J53" s="443"/>
    </row>
    <row r="54" spans="2:10" ht="15" customHeight="1" x14ac:dyDescent="0.35">
      <c r="B54" s="493" t="s">
        <v>2755</v>
      </c>
      <c r="C54" s="493"/>
      <c r="D54" s="493"/>
      <c r="E54" s="493"/>
      <c r="F54" s="493"/>
      <c r="G54" s="493"/>
      <c r="H54" s="430"/>
      <c r="I54" s="391">
        <v>5139863.16</v>
      </c>
      <c r="J54" s="443"/>
    </row>
    <row r="55" spans="2:10" ht="15" customHeight="1" x14ac:dyDescent="0.35">
      <c r="B55" s="493" t="s">
        <v>2756</v>
      </c>
      <c r="C55" s="493"/>
      <c r="D55" s="493"/>
      <c r="E55" s="493"/>
      <c r="F55" s="493"/>
      <c r="G55" s="493"/>
      <c r="H55" s="430"/>
      <c r="I55" s="391">
        <v>8.2213227150556345E-2</v>
      </c>
      <c r="J55" s="443"/>
    </row>
    <row r="56" spans="2:10" ht="15" customHeight="1" x14ac:dyDescent="0.35">
      <c r="B56" s="493" t="s">
        <v>2757</v>
      </c>
      <c r="C56" s="493"/>
      <c r="D56" s="493"/>
      <c r="E56" s="493"/>
      <c r="F56" s="493"/>
      <c r="G56" s="493"/>
      <c r="H56" s="430"/>
      <c r="I56" s="391">
        <v>8912346.7699999996</v>
      </c>
      <c r="J56" s="443"/>
    </row>
    <row r="57" spans="2:10" ht="15" customHeight="1" x14ac:dyDescent="0.35">
      <c r="B57" s="493" t="s">
        <v>2758</v>
      </c>
      <c r="C57" s="493"/>
      <c r="D57" s="493"/>
      <c r="E57" s="493"/>
      <c r="F57" s="493"/>
      <c r="G57" s="493"/>
      <c r="H57" s="430"/>
      <c r="I57" s="391">
        <v>0.14255492152957183</v>
      </c>
      <c r="J57" s="443"/>
    </row>
    <row r="58" spans="2:10" ht="15" customHeight="1" x14ac:dyDescent="0.35">
      <c r="B58" s="493" t="s">
        <v>1548</v>
      </c>
      <c r="C58" s="493"/>
      <c r="D58" s="493"/>
      <c r="E58" s="493"/>
      <c r="F58" s="493"/>
      <c r="G58" s="493"/>
      <c r="H58" s="430"/>
      <c r="I58" s="391">
        <v>150.85119219440452</v>
      </c>
      <c r="J58" s="443"/>
    </row>
    <row r="59" spans="2:10" ht="15" customHeight="1" x14ac:dyDescent="0.35">
      <c r="B59" s="493" t="s">
        <v>2759</v>
      </c>
      <c r="C59" s="493"/>
      <c r="D59" s="493"/>
      <c r="E59" s="493"/>
      <c r="F59" s="493"/>
      <c r="G59" s="493"/>
      <c r="H59" s="430"/>
      <c r="I59" s="391">
        <v>273.65629838071158</v>
      </c>
      <c r="J59" s="443"/>
    </row>
    <row r="60" spans="2:10" ht="15" customHeight="1" x14ac:dyDescent="0.35">
      <c r="B60" s="493" t="s">
        <v>2760</v>
      </c>
      <c r="C60" s="493"/>
      <c r="D60" s="493"/>
      <c r="E60" s="493"/>
      <c r="F60" s="493"/>
      <c r="G60" s="493"/>
      <c r="H60" s="430"/>
      <c r="I60" s="391">
        <v>49.182257532292873</v>
      </c>
      <c r="J60" s="443"/>
    </row>
    <row r="61" spans="2:10" ht="15" customHeight="1" x14ac:dyDescent="0.35">
      <c r="B61" s="493" t="s">
        <v>2761</v>
      </c>
      <c r="C61" s="493"/>
      <c r="D61" s="493"/>
      <c r="E61" s="493"/>
      <c r="F61" s="493"/>
      <c r="G61" s="493"/>
      <c r="H61" s="430"/>
      <c r="I61" s="391">
        <v>49.978905659472403</v>
      </c>
      <c r="J61" s="443"/>
    </row>
    <row r="62" spans="2:10" ht="15" customHeight="1" x14ac:dyDescent="0.35">
      <c r="B62" s="493" t="s">
        <v>2762</v>
      </c>
      <c r="C62" s="493"/>
      <c r="D62" s="493"/>
      <c r="E62" s="493"/>
      <c r="F62" s="493"/>
      <c r="G62" s="493"/>
      <c r="H62" s="430"/>
      <c r="I62" s="391">
        <v>0.79218001596204679</v>
      </c>
      <c r="J62" s="443"/>
    </row>
    <row r="63" spans="2:10" ht="15" customHeight="1" x14ac:dyDescent="0.35">
      <c r="B63" s="493" t="s">
        <v>2763</v>
      </c>
      <c r="C63" s="493"/>
      <c r="D63" s="493"/>
      <c r="E63" s="493"/>
      <c r="F63" s="493"/>
      <c r="G63" s="493"/>
      <c r="H63" s="430"/>
      <c r="I63" s="391">
        <v>1.1283843964991571</v>
      </c>
      <c r="J63" s="443"/>
    </row>
    <row r="64" spans="2:10" ht="15" customHeight="1" thickBot="1" x14ac:dyDescent="0.4">
      <c r="B64" s="494" t="s">
        <v>2764</v>
      </c>
      <c r="C64" s="494"/>
      <c r="D64" s="494"/>
      <c r="E64" s="494"/>
      <c r="F64" s="494"/>
      <c r="G64" s="494"/>
      <c r="H64" s="440"/>
      <c r="I64" s="416" t="s">
        <v>2896</v>
      </c>
      <c r="J64" s="443"/>
    </row>
    <row r="65" spans="2:10" ht="15" customHeight="1" x14ac:dyDescent="0.35">
      <c r="B65" s="432"/>
      <c r="C65" s="432"/>
      <c r="D65" s="432"/>
      <c r="E65" s="417"/>
      <c r="F65" s="417"/>
      <c r="G65" s="437"/>
      <c r="H65" s="382" t="s">
        <v>2686</v>
      </c>
      <c r="I65" s="383">
        <v>44196</v>
      </c>
      <c r="J65" s="443"/>
    </row>
    <row r="66" spans="2:10" ht="15" customHeight="1" x14ac:dyDescent="0.35">
      <c r="B66" s="432"/>
      <c r="C66" s="432"/>
      <c r="D66" s="432"/>
      <c r="E66" s="417"/>
      <c r="F66" s="417"/>
      <c r="G66" s="437"/>
      <c r="H66" s="382" t="s">
        <v>2687</v>
      </c>
      <c r="I66" s="384" t="s">
        <v>2688</v>
      </c>
      <c r="J66" s="443"/>
    </row>
    <row r="67" spans="2:10" ht="15" customHeight="1" thickBot="1" x14ac:dyDescent="0.4">
      <c r="B67" s="357" t="s">
        <v>2765</v>
      </c>
      <c r="C67" s="357"/>
      <c r="D67" s="357"/>
      <c r="E67" s="357"/>
      <c r="F67" s="357"/>
      <c r="G67" s="446"/>
      <c r="H67" s="357"/>
      <c r="I67" s="357"/>
    </row>
    <row r="68" spans="2:10" ht="15" customHeight="1" x14ac:dyDescent="0.35">
      <c r="B68" s="444" t="s">
        <v>2766</v>
      </c>
      <c r="C68" s="444"/>
      <c r="D68" s="444"/>
      <c r="E68" s="486" t="s">
        <v>2767</v>
      </c>
      <c r="F68" s="486"/>
      <c r="G68" s="436" t="s">
        <v>1556</v>
      </c>
      <c r="H68" s="436" t="s">
        <v>2768</v>
      </c>
      <c r="I68" s="436" t="s">
        <v>2769</v>
      </c>
      <c r="J68" s="443"/>
    </row>
    <row r="69" spans="2:10" ht="15" customHeight="1" x14ac:dyDescent="0.35">
      <c r="B69" s="430" t="s">
        <v>2663</v>
      </c>
      <c r="C69" s="430"/>
      <c r="D69" s="430"/>
      <c r="F69" s="374">
        <v>0</v>
      </c>
      <c r="G69" s="360">
        <v>0</v>
      </c>
      <c r="H69" s="376">
        <v>0</v>
      </c>
      <c r="I69" s="360">
        <v>0</v>
      </c>
      <c r="J69" s="443"/>
    </row>
    <row r="70" spans="2:10" ht="15" customHeight="1" thickBot="1" x14ac:dyDescent="0.4">
      <c r="B70" s="447" t="s">
        <v>2744</v>
      </c>
      <c r="C70" s="447"/>
      <c r="D70" s="447"/>
      <c r="F70" s="374">
        <v>146035</v>
      </c>
      <c r="G70" s="360">
        <v>1</v>
      </c>
      <c r="H70" s="376">
        <v>6251868875.7800674</v>
      </c>
      <c r="I70" s="360">
        <v>1</v>
      </c>
      <c r="J70" s="443"/>
    </row>
    <row r="71" spans="2:10" ht="15" customHeight="1" x14ac:dyDescent="0.35">
      <c r="B71" s="444" t="s">
        <v>2770</v>
      </c>
      <c r="C71" s="444"/>
      <c r="D71" s="444"/>
      <c r="E71" s="486" t="s">
        <v>2767</v>
      </c>
      <c r="F71" s="486"/>
      <c r="G71" s="436" t="s">
        <v>1556</v>
      </c>
      <c r="H71" s="436" t="s">
        <v>2768</v>
      </c>
      <c r="I71" s="436" t="s">
        <v>2769</v>
      </c>
      <c r="J71" s="443"/>
    </row>
    <row r="72" spans="2:10" ht="15" customHeight="1" x14ac:dyDescent="0.35">
      <c r="B72" s="447" t="s">
        <v>2663</v>
      </c>
      <c r="C72" s="447"/>
      <c r="D72" s="447"/>
      <c r="F72" s="374">
        <v>146035</v>
      </c>
      <c r="G72" s="360">
        <v>1</v>
      </c>
      <c r="H72" s="376">
        <v>6251868875.7800674</v>
      </c>
      <c r="I72" s="360">
        <v>1</v>
      </c>
      <c r="J72" s="443"/>
    </row>
    <row r="73" spans="2:10" ht="15" customHeight="1" thickBot="1" x14ac:dyDescent="0.4">
      <c r="B73" s="447" t="s">
        <v>2744</v>
      </c>
      <c r="C73" s="447"/>
      <c r="D73" s="447"/>
      <c r="F73" s="374">
        <v>0</v>
      </c>
      <c r="G73" s="360">
        <v>0</v>
      </c>
      <c r="H73" s="376">
        <v>0</v>
      </c>
      <c r="I73" s="360">
        <v>0</v>
      </c>
      <c r="J73" s="443"/>
    </row>
    <row r="74" spans="2:10" ht="15" customHeight="1" x14ac:dyDescent="0.35">
      <c r="B74" s="444" t="s">
        <v>2771</v>
      </c>
      <c r="C74" s="444"/>
      <c r="D74" s="444"/>
      <c r="E74" s="486" t="s">
        <v>2767</v>
      </c>
      <c r="F74" s="486"/>
      <c r="G74" s="436" t="s">
        <v>1556</v>
      </c>
      <c r="H74" s="436" t="s">
        <v>2768</v>
      </c>
      <c r="I74" s="436" t="s">
        <v>2769</v>
      </c>
      <c r="J74" s="443"/>
    </row>
    <row r="75" spans="2:10" ht="15" customHeight="1" x14ac:dyDescent="0.35">
      <c r="B75" s="430" t="s">
        <v>2772</v>
      </c>
      <c r="C75" s="430"/>
      <c r="D75" s="430"/>
      <c r="F75" s="374">
        <v>1029</v>
      </c>
      <c r="G75" s="360">
        <v>7.0462560345122749E-3</v>
      </c>
      <c r="H75" s="376">
        <v>52406743.310000002</v>
      </c>
      <c r="I75" s="360">
        <v>8.3825723717631806E-3</v>
      </c>
      <c r="J75" s="443"/>
    </row>
    <row r="76" spans="2:10" ht="15" customHeight="1" thickBot="1" x14ac:dyDescent="0.4">
      <c r="B76" s="447" t="s">
        <v>2773</v>
      </c>
      <c r="C76" s="447"/>
      <c r="D76" s="447"/>
      <c r="F76" s="374">
        <v>145006</v>
      </c>
      <c r="G76" s="360">
        <v>0.99295374396548775</v>
      </c>
      <c r="H76" s="376">
        <v>6199462132.4700518</v>
      </c>
      <c r="I76" s="360">
        <v>0.99161742762823679</v>
      </c>
      <c r="J76" s="443"/>
    </row>
    <row r="77" spans="2:10" ht="15" customHeight="1" x14ac:dyDescent="0.35">
      <c r="B77" s="444" t="s">
        <v>2774</v>
      </c>
      <c r="C77" s="444"/>
      <c r="D77" s="444"/>
      <c r="E77" s="486" t="s">
        <v>2767</v>
      </c>
      <c r="F77" s="486"/>
      <c r="G77" s="436" t="s">
        <v>1556</v>
      </c>
      <c r="H77" s="436" t="s">
        <v>2768</v>
      </c>
      <c r="I77" s="436" t="s">
        <v>2769</v>
      </c>
      <c r="J77" s="443"/>
    </row>
    <row r="78" spans="2:10" ht="15" customHeight="1" x14ac:dyDescent="0.35">
      <c r="B78" s="447" t="s">
        <v>2775</v>
      </c>
      <c r="C78" s="447"/>
      <c r="D78" s="447"/>
      <c r="F78" s="374">
        <v>146035</v>
      </c>
      <c r="G78" s="360">
        <v>1</v>
      </c>
      <c r="H78" s="376">
        <v>6251868875.7800674</v>
      </c>
      <c r="I78" s="360">
        <v>1</v>
      </c>
      <c r="J78" s="443"/>
    </row>
    <row r="79" spans="2:10" ht="15" customHeight="1" x14ac:dyDescent="0.35">
      <c r="B79" s="447" t="s">
        <v>2776</v>
      </c>
      <c r="C79" s="447"/>
      <c r="D79" s="447"/>
      <c r="F79" s="374">
        <v>0</v>
      </c>
      <c r="G79" s="360">
        <v>0</v>
      </c>
      <c r="H79" s="376">
        <v>0</v>
      </c>
      <c r="I79" s="360">
        <v>0</v>
      </c>
      <c r="J79" s="443"/>
    </row>
    <row r="80" spans="2:10" ht="15" customHeight="1" x14ac:dyDescent="0.35">
      <c r="B80" s="447" t="s">
        <v>2777</v>
      </c>
      <c r="C80" s="447"/>
      <c r="D80" s="447"/>
      <c r="F80" s="374">
        <v>0</v>
      </c>
      <c r="G80" s="360">
        <v>0</v>
      </c>
      <c r="H80" s="376">
        <v>0</v>
      </c>
      <c r="I80" s="360">
        <v>0</v>
      </c>
      <c r="J80" s="443"/>
    </row>
    <row r="81" spans="2:10" ht="15" customHeight="1" x14ac:dyDescent="0.35">
      <c r="B81" s="447" t="s">
        <v>2778</v>
      </c>
      <c r="C81" s="447"/>
      <c r="D81" s="447"/>
      <c r="F81" s="374">
        <v>0</v>
      </c>
      <c r="G81" s="360">
        <v>0</v>
      </c>
      <c r="H81" s="376">
        <v>0</v>
      </c>
      <c r="I81" s="360">
        <v>0</v>
      </c>
      <c r="J81" s="443"/>
    </row>
    <row r="82" spans="2:10" ht="15" customHeight="1" x14ac:dyDescent="0.35">
      <c r="B82" s="447" t="s">
        <v>2779</v>
      </c>
      <c r="C82" s="447"/>
      <c r="D82" s="447"/>
      <c r="F82" s="374">
        <v>0</v>
      </c>
      <c r="G82" s="360">
        <v>0</v>
      </c>
      <c r="H82" s="376">
        <v>0</v>
      </c>
      <c r="I82" s="360">
        <v>0</v>
      </c>
      <c r="J82" s="443"/>
    </row>
    <row r="83" spans="2:10" ht="15" customHeight="1" thickBot="1" x14ac:dyDescent="0.4">
      <c r="B83" s="447" t="s">
        <v>146</v>
      </c>
      <c r="C83" s="447"/>
      <c r="D83" s="447"/>
      <c r="F83" s="374">
        <v>0</v>
      </c>
      <c r="G83" s="360">
        <v>0</v>
      </c>
      <c r="H83" s="376">
        <v>0</v>
      </c>
      <c r="I83" s="360">
        <v>0</v>
      </c>
      <c r="J83" s="443"/>
    </row>
    <row r="84" spans="2:10" ht="15" customHeight="1" x14ac:dyDescent="0.35">
      <c r="B84" s="444" t="s">
        <v>2780</v>
      </c>
      <c r="C84" s="444"/>
      <c r="D84" s="444"/>
      <c r="E84" s="486" t="s">
        <v>2767</v>
      </c>
      <c r="F84" s="486"/>
      <c r="G84" s="436" t="s">
        <v>1556</v>
      </c>
      <c r="H84" s="436" t="s">
        <v>2768</v>
      </c>
      <c r="I84" s="436" t="s">
        <v>2769</v>
      </c>
      <c r="J84" s="443"/>
    </row>
    <row r="85" spans="2:10" ht="15" customHeight="1" x14ac:dyDescent="0.35">
      <c r="B85" s="430" t="s">
        <v>2781</v>
      </c>
      <c r="C85" s="430"/>
      <c r="D85" s="430"/>
      <c r="E85" s="359"/>
      <c r="F85" s="359">
        <v>0</v>
      </c>
      <c r="G85" s="360">
        <v>0</v>
      </c>
      <c r="H85" s="361">
        <v>0</v>
      </c>
      <c r="I85" s="360">
        <v>0</v>
      </c>
      <c r="J85" s="443"/>
    </row>
    <row r="86" spans="2:10" ht="15" customHeight="1" x14ac:dyDescent="0.35">
      <c r="B86" s="430" t="s">
        <v>2782</v>
      </c>
      <c r="C86" s="430"/>
      <c r="D86" s="430"/>
      <c r="E86" s="359"/>
      <c r="F86" s="359">
        <v>0</v>
      </c>
      <c r="G86" s="360">
        <v>0</v>
      </c>
      <c r="H86" s="361">
        <v>0</v>
      </c>
      <c r="I86" s="360">
        <v>0</v>
      </c>
      <c r="J86" s="443"/>
    </row>
    <row r="87" spans="2:10" ht="15" customHeight="1" x14ac:dyDescent="0.35">
      <c r="B87" s="430" t="s">
        <v>2783</v>
      </c>
      <c r="C87" s="430"/>
      <c r="D87" s="430"/>
      <c r="E87" s="362"/>
      <c r="F87" s="362">
        <v>3539</v>
      </c>
      <c r="G87" s="360">
        <v>2.4233916526859998E-2</v>
      </c>
      <c r="H87" s="363">
        <v>331416655.45000064</v>
      </c>
      <c r="I87" s="360">
        <v>5.3010813571910106E-2</v>
      </c>
      <c r="J87" s="443"/>
    </row>
    <row r="88" spans="2:10" ht="15" customHeight="1" x14ac:dyDescent="0.35">
      <c r="B88" s="430" t="s">
        <v>2784</v>
      </c>
      <c r="C88" s="430"/>
      <c r="D88" s="430"/>
      <c r="E88" s="362"/>
      <c r="F88" s="362">
        <v>1737</v>
      </c>
      <c r="G88" s="360">
        <v>1.189440887458486E-2</v>
      </c>
      <c r="H88" s="363">
        <v>136406030.46000007</v>
      </c>
      <c r="I88" s="360">
        <v>2.1818440720732767E-2</v>
      </c>
      <c r="J88" s="443"/>
    </row>
    <row r="89" spans="2:10" ht="15" customHeight="1" x14ac:dyDescent="0.35">
      <c r="B89" s="430" t="s">
        <v>2785</v>
      </c>
      <c r="C89" s="430"/>
      <c r="D89" s="430"/>
      <c r="E89" s="362"/>
      <c r="F89" s="362">
        <v>3151</v>
      </c>
      <c r="G89" s="360">
        <v>2.1577019207724174E-2</v>
      </c>
      <c r="H89" s="363">
        <v>219711621.20000002</v>
      </c>
      <c r="I89" s="360">
        <v>3.5143350822851083E-2</v>
      </c>
      <c r="J89" s="443"/>
    </row>
    <row r="90" spans="2:10" ht="15" customHeight="1" x14ac:dyDescent="0.35">
      <c r="B90" s="430" t="s">
        <v>2786</v>
      </c>
      <c r="C90" s="430"/>
      <c r="D90" s="430"/>
      <c r="E90" s="362"/>
      <c r="F90" s="362">
        <v>2703</v>
      </c>
      <c r="G90" s="360">
        <v>1.8509261478412708E-2</v>
      </c>
      <c r="H90" s="363">
        <v>180249830.3999998</v>
      </c>
      <c r="I90" s="360">
        <v>2.8831351709613619E-2</v>
      </c>
      <c r="J90" s="443"/>
    </row>
    <row r="91" spans="2:10" ht="15" customHeight="1" x14ac:dyDescent="0.35">
      <c r="B91" s="430" t="s">
        <v>2787</v>
      </c>
      <c r="C91" s="430"/>
      <c r="D91" s="430"/>
      <c r="E91" s="362"/>
      <c r="F91" s="362">
        <v>1200</v>
      </c>
      <c r="G91" s="360">
        <v>8.217208203512856E-3</v>
      </c>
      <c r="H91" s="363">
        <v>63615806.169999905</v>
      </c>
      <c r="I91" s="360">
        <v>1.0175486312013071E-2</v>
      </c>
      <c r="J91" s="443"/>
    </row>
    <row r="92" spans="2:10" ht="15" customHeight="1" x14ac:dyDescent="0.35">
      <c r="B92" s="430" t="s">
        <v>2788</v>
      </c>
      <c r="C92" s="430"/>
      <c r="D92" s="430"/>
      <c r="E92" s="362"/>
      <c r="F92" s="362">
        <v>1178</v>
      </c>
      <c r="G92" s="360">
        <v>8.066559386448454E-3</v>
      </c>
      <c r="H92" s="363">
        <v>54731311.649999946</v>
      </c>
      <c r="I92" s="360">
        <v>8.7543921245743575E-3</v>
      </c>
      <c r="J92" s="443"/>
    </row>
    <row r="93" spans="2:10" ht="15" customHeight="1" x14ac:dyDescent="0.35">
      <c r="B93" s="430" t="s">
        <v>2789</v>
      </c>
      <c r="C93" s="430"/>
      <c r="D93" s="430"/>
      <c r="E93" s="362"/>
      <c r="F93" s="362">
        <v>1382</v>
      </c>
      <c r="G93" s="360">
        <v>9.4634847810456391E-3</v>
      </c>
      <c r="H93" s="363">
        <v>66061279.599999964</v>
      </c>
      <c r="I93" s="360">
        <v>1.0566645096464537E-2</v>
      </c>
      <c r="J93" s="443"/>
    </row>
    <row r="94" spans="2:10" ht="15" customHeight="1" x14ac:dyDescent="0.35">
      <c r="B94" s="430" t="s">
        <v>2790</v>
      </c>
      <c r="C94" s="430"/>
      <c r="D94" s="430"/>
      <c r="E94" s="362"/>
      <c r="F94" s="362">
        <v>4642</v>
      </c>
      <c r="G94" s="360">
        <v>3.1786900400588902E-2</v>
      </c>
      <c r="H94" s="363">
        <v>282702763.76999933</v>
      </c>
      <c r="I94" s="360">
        <v>4.5218920835848261E-2</v>
      </c>
      <c r="J94" s="373"/>
    </row>
    <row r="95" spans="2:10" ht="15" customHeight="1" x14ac:dyDescent="0.35">
      <c r="B95" s="430" t="s">
        <v>2791</v>
      </c>
      <c r="C95" s="430"/>
      <c r="D95" s="430"/>
      <c r="E95" s="362"/>
      <c r="F95" s="362">
        <v>9977</v>
      </c>
      <c r="G95" s="360">
        <v>6.8319238538706473E-2</v>
      </c>
      <c r="H95" s="363">
        <v>656649813.77999949</v>
      </c>
      <c r="I95" s="360">
        <v>0.10503256335459761</v>
      </c>
      <c r="J95" s="373"/>
    </row>
    <row r="96" spans="2:10" ht="15" customHeight="1" x14ac:dyDescent="0.35">
      <c r="B96" s="430" t="s">
        <v>2792</v>
      </c>
      <c r="C96" s="430"/>
      <c r="D96" s="430"/>
      <c r="E96" s="362"/>
      <c r="F96" s="362">
        <v>10566</v>
      </c>
      <c r="G96" s="360">
        <v>7.2352518231930701E-2</v>
      </c>
      <c r="H96" s="363">
        <v>606845241.4099983</v>
      </c>
      <c r="I96" s="360">
        <v>9.7066213874213242E-2</v>
      </c>
      <c r="J96" s="373"/>
    </row>
    <row r="97" spans="2:10" ht="15" customHeight="1" thickBot="1" x14ac:dyDescent="0.4">
      <c r="B97" s="440" t="s">
        <v>2793</v>
      </c>
      <c r="C97" s="440"/>
      <c r="D97" s="440"/>
      <c r="E97" s="364"/>
      <c r="F97" s="364">
        <v>105960</v>
      </c>
      <c r="G97" s="365">
        <v>0.72557948437018527</v>
      </c>
      <c r="H97" s="366">
        <v>3653478521.8899999</v>
      </c>
      <c r="I97" s="365">
        <v>0.58438182157718144</v>
      </c>
      <c r="J97" s="373"/>
    </row>
    <row r="98" spans="2:10" ht="15" customHeight="1" x14ac:dyDescent="0.35">
      <c r="B98" s="429" t="s">
        <v>2705</v>
      </c>
      <c r="C98" s="429"/>
      <c r="D98" s="437"/>
      <c r="E98" s="486" t="s">
        <v>2767</v>
      </c>
      <c r="F98" s="486"/>
      <c r="G98" s="436" t="s">
        <v>1556</v>
      </c>
      <c r="H98" s="436" t="s">
        <v>2768</v>
      </c>
      <c r="I98" s="436" t="s">
        <v>2769</v>
      </c>
      <c r="J98" s="373"/>
    </row>
    <row r="99" spans="2:10" ht="15" customHeight="1" x14ac:dyDescent="0.35">
      <c r="B99" s="430" t="s">
        <v>2794</v>
      </c>
      <c r="C99" s="430"/>
      <c r="D99" s="430"/>
      <c r="E99" s="359"/>
      <c r="F99" s="359">
        <v>21373</v>
      </c>
      <c r="G99" s="360">
        <v>0.1463553257780669</v>
      </c>
      <c r="H99" s="361">
        <v>178126613.9399997</v>
      </c>
      <c r="I99" s="360">
        <v>2.849173862715991E-2</v>
      </c>
      <c r="J99" s="373"/>
    </row>
    <row r="100" spans="2:10" ht="15" customHeight="1" x14ac:dyDescent="0.35">
      <c r="B100" s="430" t="s">
        <v>2795</v>
      </c>
      <c r="C100" s="430"/>
      <c r="D100" s="430"/>
      <c r="E100" s="359"/>
      <c r="F100" s="359">
        <v>12009</v>
      </c>
      <c r="G100" s="360">
        <v>8.2233711096654907E-2</v>
      </c>
      <c r="H100" s="361">
        <v>236496744.68000007</v>
      </c>
      <c r="I100" s="360">
        <v>3.7828167765353887E-2</v>
      </c>
      <c r="J100" s="373"/>
    </row>
    <row r="101" spans="2:10" ht="15" customHeight="1" x14ac:dyDescent="0.35">
      <c r="B101" s="430" t="s">
        <v>2796</v>
      </c>
      <c r="C101" s="430"/>
      <c r="D101" s="430"/>
      <c r="E101" s="359"/>
      <c r="F101" s="359">
        <v>9641</v>
      </c>
      <c r="G101" s="360">
        <v>6.6018420241722872E-2</v>
      </c>
      <c r="H101" s="361">
        <v>245018575.69999981</v>
      </c>
      <c r="I101" s="360">
        <v>3.9191253138595422E-2</v>
      </c>
      <c r="J101" s="373"/>
    </row>
    <row r="102" spans="2:10" ht="15" customHeight="1" x14ac:dyDescent="0.35">
      <c r="B102" s="430" t="s">
        <v>2797</v>
      </c>
      <c r="C102" s="430"/>
      <c r="D102" s="430"/>
      <c r="E102" s="359"/>
      <c r="F102" s="359">
        <v>12672</v>
      </c>
      <c r="G102" s="360">
        <v>8.6773718629095761E-2</v>
      </c>
      <c r="H102" s="361">
        <v>375104682.83999979</v>
      </c>
      <c r="I102" s="360">
        <v>5.9998808403223421E-2</v>
      </c>
      <c r="J102" s="373"/>
    </row>
    <row r="103" spans="2:10" ht="15" customHeight="1" x14ac:dyDescent="0.35">
      <c r="B103" s="430" t="s">
        <v>2798</v>
      </c>
      <c r="C103" s="430"/>
      <c r="D103" s="430"/>
      <c r="E103" s="359"/>
      <c r="F103" s="359">
        <v>10148</v>
      </c>
      <c r="G103" s="360">
        <v>6.9490190707707053E-2</v>
      </c>
      <c r="H103" s="361">
        <v>347608140.48999888</v>
      </c>
      <c r="I103" s="360">
        <v>5.5600676757096984E-2</v>
      </c>
      <c r="J103" s="373"/>
    </row>
    <row r="104" spans="2:10" ht="15" customHeight="1" x14ac:dyDescent="0.35">
      <c r="B104" s="430" t="s">
        <v>2799</v>
      </c>
      <c r="C104" s="430"/>
      <c r="D104" s="430"/>
      <c r="E104" s="359"/>
      <c r="F104" s="359">
        <v>7407</v>
      </c>
      <c r="G104" s="360">
        <v>5.0720717636183105E-2</v>
      </c>
      <c r="H104" s="361">
        <v>305873853.48000062</v>
      </c>
      <c r="I104" s="360">
        <v>4.8925186941295079E-2</v>
      </c>
      <c r="J104" s="373"/>
    </row>
    <row r="105" spans="2:10" ht="15" customHeight="1" x14ac:dyDescent="0.35">
      <c r="B105" s="430" t="s">
        <v>2800</v>
      </c>
      <c r="C105" s="430"/>
      <c r="D105" s="430"/>
      <c r="E105" s="359"/>
      <c r="F105" s="359">
        <v>6775</v>
      </c>
      <c r="G105" s="360">
        <v>4.6392987982333003E-2</v>
      </c>
      <c r="H105" s="361">
        <v>305995151.90000033</v>
      </c>
      <c r="I105" s="360">
        <v>4.8944588886922831E-2</v>
      </c>
      <c r="J105" s="373"/>
    </row>
    <row r="106" spans="2:10" ht="15" customHeight="1" x14ac:dyDescent="0.35">
      <c r="B106" s="430" t="s">
        <v>2801</v>
      </c>
      <c r="C106" s="430"/>
      <c r="D106" s="430"/>
      <c r="E106" s="359"/>
      <c r="F106" s="359">
        <v>7510</v>
      </c>
      <c r="G106" s="360">
        <v>5.1426028006984627E-2</v>
      </c>
      <c r="H106" s="361">
        <v>369442359.7500006</v>
      </c>
      <c r="I106" s="360">
        <v>5.9093107531611212E-2</v>
      </c>
      <c r="J106" s="373"/>
    </row>
    <row r="107" spans="2:10" ht="15" customHeight="1" x14ac:dyDescent="0.35">
      <c r="B107" s="430" t="s">
        <v>2802</v>
      </c>
      <c r="C107" s="430"/>
      <c r="D107" s="430"/>
      <c r="E107" s="359"/>
      <c r="F107" s="359">
        <v>7052</v>
      </c>
      <c r="G107" s="360">
        <v>4.8289793542643886E-2</v>
      </c>
      <c r="H107" s="361">
        <v>360694893.42000008</v>
      </c>
      <c r="I107" s="360">
        <v>5.7693931300662325E-2</v>
      </c>
      <c r="J107" s="373"/>
    </row>
    <row r="108" spans="2:10" ht="15" customHeight="1" x14ac:dyDescent="0.35">
      <c r="B108" s="430" t="s">
        <v>2803</v>
      </c>
      <c r="C108" s="430"/>
      <c r="D108" s="430"/>
      <c r="E108" s="359"/>
      <c r="F108" s="359">
        <v>9082</v>
      </c>
      <c r="G108" s="360">
        <v>6.2190570753586472E-2</v>
      </c>
      <c r="H108" s="361">
        <v>477195225.0400002</v>
      </c>
      <c r="I108" s="360">
        <v>7.6328412275035812E-2</v>
      </c>
      <c r="J108" s="373"/>
    </row>
    <row r="109" spans="2:10" ht="15" customHeight="1" x14ac:dyDescent="0.35">
      <c r="B109" s="430" t="s">
        <v>2804</v>
      </c>
      <c r="C109" s="430"/>
      <c r="D109" s="430"/>
      <c r="E109" s="359"/>
      <c r="F109" s="359">
        <v>7663</v>
      </c>
      <c r="G109" s="360">
        <v>5.2473722052932513E-2</v>
      </c>
      <c r="H109" s="361">
        <v>462944259.99999994</v>
      </c>
      <c r="I109" s="360">
        <v>7.4048939476876352E-2</v>
      </c>
      <c r="J109" s="373"/>
    </row>
    <row r="110" spans="2:10" ht="15" customHeight="1" x14ac:dyDescent="0.35">
      <c r="B110" s="430" t="s">
        <v>2805</v>
      </c>
      <c r="C110" s="430"/>
      <c r="D110" s="430"/>
      <c r="E110" s="359"/>
      <c r="F110" s="359">
        <v>6274</v>
      </c>
      <c r="G110" s="360">
        <v>4.2962303557366383E-2</v>
      </c>
      <c r="H110" s="361">
        <v>407120810.84999961</v>
      </c>
      <c r="I110" s="360">
        <v>6.5119857588057037E-2</v>
      </c>
      <c r="J110" s="443"/>
    </row>
    <row r="111" spans="2:10" ht="15" customHeight="1" x14ac:dyDescent="0.35">
      <c r="B111" s="430" t="s">
        <v>2806</v>
      </c>
      <c r="C111" s="430"/>
      <c r="D111" s="430"/>
      <c r="E111" s="359"/>
      <c r="F111" s="359">
        <v>6404</v>
      </c>
      <c r="G111" s="360">
        <v>4.3852501112746946E-2</v>
      </c>
      <c r="H111" s="361">
        <v>446668804.35999966</v>
      </c>
      <c r="I111" s="360">
        <v>7.1445645011912112E-2</v>
      </c>
      <c r="J111" s="443"/>
    </row>
    <row r="112" spans="2:10" ht="15" customHeight="1" x14ac:dyDescent="0.35">
      <c r="B112" s="430" t="s">
        <v>2807</v>
      </c>
      <c r="C112" s="430"/>
      <c r="D112" s="430"/>
      <c r="E112" s="359"/>
      <c r="F112" s="359">
        <v>22004</v>
      </c>
      <c r="G112" s="360">
        <v>0.15067620775841409</v>
      </c>
      <c r="H112" s="361">
        <v>1731088496.5299971</v>
      </c>
      <c r="I112" s="360">
        <v>0.27689136335477332</v>
      </c>
      <c r="J112" s="443"/>
    </row>
    <row r="113" spans="2:10" ht="15" customHeight="1" thickBot="1" x14ac:dyDescent="0.4">
      <c r="B113" s="440" t="s">
        <v>2808</v>
      </c>
      <c r="C113" s="440"/>
      <c r="D113" s="440"/>
      <c r="E113" s="364"/>
      <c r="F113" s="364">
        <v>21</v>
      </c>
      <c r="G113" s="365">
        <v>1.4380114356147498E-4</v>
      </c>
      <c r="H113" s="366">
        <v>2490262.7999999998</v>
      </c>
      <c r="I113" s="365">
        <v>3.9832294142434484E-4</v>
      </c>
      <c r="J113" s="443"/>
    </row>
    <row r="114" spans="2:10" ht="15" customHeight="1" x14ac:dyDescent="0.35">
      <c r="B114" s="444" t="s">
        <v>2809</v>
      </c>
      <c r="C114" s="444"/>
      <c r="D114" s="444"/>
      <c r="E114" s="486" t="s">
        <v>2767</v>
      </c>
      <c r="F114" s="486"/>
      <c r="G114" s="436" t="s">
        <v>1556</v>
      </c>
      <c r="H114" s="436" t="s">
        <v>2768</v>
      </c>
      <c r="I114" s="436" t="s">
        <v>2769</v>
      </c>
      <c r="J114" s="443"/>
    </row>
    <row r="115" spans="2:10" ht="15" customHeight="1" x14ac:dyDescent="0.35">
      <c r="B115" s="430" t="s">
        <v>2810</v>
      </c>
      <c r="C115" s="430"/>
      <c r="D115" s="430"/>
      <c r="E115" s="359"/>
      <c r="F115" s="359">
        <v>75304</v>
      </c>
      <c r="G115" s="360">
        <v>0.51565720546444349</v>
      </c>
      <c r="H115" s="361">
        <v>1869145025.9900017</v>
      </c>
      <c r="I115" s="360">
        <v>0.29897380497392501</v>
      </c>
      <c r="J115" s="443"/>
    </row>
    <row r="116" spans="2:10" ht="15" customHeight="1" x14ac:dyDescent="0.35">
      <c r="B116" s="430" t="s">
        <v>2811</v>
      </c>
      <c r="C116" s="430"/>
      <c r="D116" s="430"/>
      <c r="E116" s="359"/>
      <c r="F116" s="359">
        <v>22480</v>
      </c>
      <c r="G116" s="360">
        <v>0.1539357003458075</v>
      </c>
      <c r="H116" s="361">
        <v>1091386251.5699987</v>
      </c>
      <c r="I116" s="360">
        <v>0.17456960042749367</v>
      </c>
      <c r="J116" s="377"/>
    </row>
    <row r="117" spans="2:10" ht="15" customHeight="1" x14ac:dyDescent="0.35">
      <c r="B117" s="430" t="s">
        <v>2812</v>
      </c>
      <c r="C117" s="430"/>
      <c r="D117" s="430"/>
      <c r="E117" s="359"/>
      <c r="F117" s="359">
        <v>21282</v>
      </c>
      <c r="G117" s="360">
        <v>0.1457321874893005</v>
      </c>
      <c r="H117" s="361">
        <v>1276074100.920001</v>
      </c>
      <c r="I117" s="360">
        <v>0.20411082290346252</v>
      </c>
      <c r="J117" s="443"/>
    </row>
    <row r="118" spans="2:10" ht="15" customHeight="1" x14ac:dyDescent="0.35">
      <c r="B118" s="430" t="s">
        <v>2813</v>
      </c>
      <c r="C118" s="430"/>
      <c r="D118" s="430"/>
      <c r="E118" s="359"/>
      <c r="F118" s="359">
        <v>18232</v>
      </c>
      <c r="G118" s="360">
        <v>0.12484678330537199</v>
      </c>
      <c r="H118" s="361">
        <v>1286155762.0700004</v>
      </c>
      <c r="I118" s="360">
        <v>0.20572340649251636</v>
      </c>
      <c r="J118" s="443"/>
    </row>
    <row r="119" spans="2:10" ht="15" customHeight="1" x14ac:dyDescent="0.35">
      <c r="B119" s="430" t="s">
        <v>2814</v>
      </c>
      <c r="C119" s="430"/>
      <c r="D119" s="430"/>
      <c r="E119" s="359"/>
      <c r="F119" s="359">
        <v>8737</v>
      </c>
      <c r="G119" s="360">
        <v>5.9828123395076524E-2</v>
      </c>
      <c r="H119" s="361">
        <v>729107735.22999883</v>
      </c>
      <c r="I119" s="360">
        <v>0.11662236520260244</v>
      </c>
      <c r="J119" s="443"/>
    </row>
    <row r="120" spans="2:10" ht="15" customHeight="1" thickBot="1" x14ac:dyDescent="0.4">
      <c r="B120" s="440" t="s">
        <v>2815</v>
      </c>
      <c r="C120" s="440"/>
      <c r="D120" s="440"/>
      <c r="E120" s="378"/>
      <c r="F120" s="378">
        <v>0</v>
      </c>
      <c r="G120" s="365">
        <v>0</v>
      </c>
      <c r="H120" s="378">
        <v>0</v>
      </c>
      <c r="I120" s="365">
        <v>0</v>
      </c>
      <c r="J120" s="443"/>
    </row>
    <row r="121" spans="2:10" ht="15" customHeight="1" x14ac:dyDescent="0.35">
      <c r="B121" s="444" t="s">
        <v>2816</v>
      </c>
      <c r="C121" s="444"/>
      <c r="D121" s="444"/>
      <c r="E121" s="486" t="s">
        <v>2767</v>
      </c>
      <c r="F121" s="486"/>
      <c r="G121" s="436" t="s">
        <v>1556</v>
      </c>
      <c r="H121" s="436" t="s">
        <v>2768</v>
      </c>
      <c r="I121" s="436" t="s">
        <v>2769</v>
      </c>
      <c r="J121" s="443"/>
    </row>
    <row r="122" spans="2:10" ht="15" customHeight="1" x14ac:dyDescent="0.35">
      <c r="B122" s="430" t="s">
        <v>2817</v>
      </c>
      <c r="C122" s="430"/>
      <c r="D122" s="430"/>
      <c r="F122" s="359">
        <v>105528</v>
      </c>
      <c r="G122" s="360">
        <v>0.72262128941692061</v>
      </c>
      <c r="H122" s="361">
        <v>5818422742.3399954</v>
      </c>
      <c r="I122" s="360">
        <v>0.93066934990924188</v>
      </c>
      <c r="J122" s="443"/>
    </row>
    <row r="123" spans="2:10" ht="15" customHeight="1" x14ac:dyDescent="0.35">
      <c r="B123" s="430" t="s">
        <v>2818</v>
      </c>
      <c r="C123" s="430"/>
      <c r="D123" s="430"/>
      <c r="F123" s="359">
        <v>8751</v>
      </c>
      <c r="G123" s="360">
        <v>5.9923990824117507E-2</v>
      </c>
      <c r="H123" s="361">
        <v>423160315.8499999</v>
      </c>
      <c r="I123" s="360">
        <v>6.768541123588509E-2</v>
      </c>
      <c r="J123" s="443"/>
    </row>
    <row r="124" spans="2:10" ht="15" customHeight="1" x14ac:dyDescent="0.35">
      <c r="B124" s="430" t="s">
        <v>2819</v>
      </c>
      <c r="C124" s="430"/>
      <c r="D124" s="430"/>
      <c r="F124" s="359">
        <v>0</v>
      </c>
      <c r="G124" s="360">
        <v>0</v>
      </c>
      <c r="H124" s="361">
        <v>0</v>
      </c>
      <c r="I124" s="360">
        <v>0</v>
      </c>
      <c r="J124" s="443"/>
    </row>
    <row r="125" spans="2:10" ht="15" customHeight="1" thickBot="1" x14ac:dyDescent="0.4">
      <c r="B125" s="440" t="s">
        <v>146</v>
      </c>
      <c r="C125" s="440"/>
      <c r="D125" s="440"/>
      <c r="E125" s="440"/>
      <c r="F125" s="364">
        <v>31756</v>
      </c>
      <c r="G125" s="365">
        <v>0.21745471975896188</v>
      </c>
      <c r="H125" s="366">
        <v>10285817.590004683</v>
      </c>
      <c r="I125" s="365">
        <v>1.6452388548730394E-3</v>
      </c>
      <c r="J125" s="443"/>
    </row>
    <row r="126" spans="2:10" ht="15" customHeight="1" x14ac:dyDescent="0.35">
      <c r="B126" s="432" t="s">
        <v>2820</v>
      </c>
      <c r="C126" s="432"/>
      <c r="D126" s="447"/>
      <c r="E126" s="486" t="s">
        <v>2767</v>
      </c>
      <c r="F126" s="486"/>
      <c r="G126" s="436" t="s">
        <v>1556</v>
      </c>
      <c r="H126" s="436" t="s">
        <v>2768</v>
      </c>
      <c r="I126" s="436" t="s">
        <v>2769</v>
      </c>
      <c r="J126" s="443"/>
    </row>
    <row r="127" spans="2:10" ht="15" customHeight="1" x14ac:dyDescent="0.35">
      <c r="B127" s="432" t="s">
        <v>485</v>
      </c>
      <c r="C127" s="432"/>
      <c r="D127" s="447"/>
      <c r="F127" s="379">
        <v>146035</v>
      </c>
      <c r="G127" s="458">
        <v>1</v>
      </c>
      <c r="H127" s="380">
        <v>6251868875.7800484</v>
      </c>
      <c r="I127" s="459">
        <v>1</v>
      </c>
      <c r="J127" s="443"/>
    </row>
    <row r="128" spans="2:10" ht="15" customHeight="1" x14ac:dyDescent="0.35">
      <c r="B128" s="447" t="s">
        <v>2821</v>
      </c>
      <c r="C128" s="447"/>
      <c r="D128" s="447"/>
      <c r="F128" s="367">
        <v>83490</v>
      </c>
      <c r="G128" s="368">
        <v>0.57171226075940695</v>
      </c>
      <c r="H128" s="367">
        <v>3438186144.6500435</v>
      </c>
      <c r="I128" s="368">
        <v>0.54994533842027504</v>
      </c>
      <c r="J128" s="443"/>
    </row>
    <row r="129" spans="2:10" ht="15" customHeight="1" x14ac:dyDescent="0.35">
      <c r="B129" s="447" t="s">
        <v>2822</v>
      </c>
      <c r="C129" s="447"/>
      <c r="D129" s="447"/>
      <c r="F129" s="367">
        <v>62196</v>
      </c>
      <c r="G129" s="368">
        <v>0.42589790118807136</v>
      </c>
      <c r="H129" s="367">
        <v>2792716149.8100052</v>
      </c>
      <c r="I129" s="368">
        <v>0.44670101137742702</v>
      </c>
      <c r="J129" s="375"/>
    </row>
    <row r="130" spans="2:10" ht="15" customHeight="1" x14ac:dyDescent="0.35">
      <c r="B130" s="447" t="s">
        <v>146</v>
      </c>
      <c r="C130" s="447"/>
      <c r="D130" s="447"/>
      <c r="F130" s="367">
        <v>349</v>
      </c>
      <c r="G130" s="368">
        <v>2.3898380525216559E-3</v>
      </c>
      <c r="H130" s="367">
        <v>20966581.320000011</v>
      </c>
      <c r="I130" s="368">
        <v>3.3536502022979493E-3</v>
      </c>
      <c r="J130" s="443"/>
    </row>
    <row r="131" spans="2:10" ht="15" customHeight="1" thickBot="1" x14ac:dyDescent="0.4">
      <c r="B131" s="445" t="s">
        <v>487</v>
      </c>
      <c r="C131" s="440"/>
      <c r="D131" s="440"/>
      <c r="E131" s="378"/>
      <c r="F131" s="381">
        <v>0</v>
      </c>
      <c r="G131" s="450">
        <v>0</v>
      </c>
      <c r="H131" s="380">
        <v>0</v>
      </c>
      <c r="I131" s="450">
        <v>0</v>
      </c>
      <c r="J131" s="443"/>
    </row>
    <row r="132" spans="2:10" ht="15" customHeight="1" x14ac:dyDescent="0.35">
      <c r="B132" s="444"/>
      <c r="C132" s="444"/>
      <c r="D132" s="444"/>
      <c r="E132" s="486"/>
      <c r="F132" s="486"/>
      <c r="G132" s="436"/>
      <c r="H132" s="436"/>
      <c r="I132" s="436"/>
      <c r="J132" s="443"/>
    </row>
    <row r="133" spans="2:10" ht="15" customHeight="1" x14ac:dyDescent="0.35">
      <c r="B133" s="430"/>
      <c r="C133" s="430"/>
      <c r="D133" s="430"/>
      <c r="E133" s="439"/>
      <c r="F133" s="431"/>
      <c r="G133" s="437"/>
      <c r="H133" s="382" t="s">
        <v>2686</v>
      </c>
      <c r="I133" s="383">
        <v>44196</v>
      </c>
      <c r="J133" s="443"/>
    </row>
    <row r="134" spans="2:10" ht="15" customHeight="1" x14ac:dyDescent="0.35">
      <c r="B134" s="430"/>
      <c r="C134" s="430"/>
      <c r="D134" s="430"/>
      <c r="E134" s="439"/>
      <c r="F134" s="431"/>
      <c r="G134" s="437"/>
      <c r="H134" s="382" t="s">
        <v>2687</v>
      </c>
      <c r="I134" s="384" t="s">
        <v>2688</v>
      </c>
      <c r="J134" s="443"/>
    </row>
    <row r="135" spans="2:10" ht="15" customHeight="1" thickBot="1" x14ac:dyDescent="0.4">
      <c r="B135" s="357" t="s">
        <v>2765</v>
      </c>
      <c r="C135" s="357"/>
      <c r="D135" s="357"/>
      <c r="E135" s="357"/>
      <c r="F135" s="357"/>
      <c r="G135" s="446"/>
      <c r="H135" s="357"/>
      <c r="I135" s="357"/>
      <c r="J135" s="443"/>
    </row>
    <row r="136" spans="2:10" ht="15" customHeight="1" x14ac:dyDescent="0.35">
      <c r="B136" s="444" t="s">
        <v>2823</v>
      </c>
      <c r="C136" s="444"/>
      <c r="D136" s="444"/>
      <c r="E136" s="486" t="s">
        <v>2767</v>
      </c>
      <c r="F136" s="486"/>
      <c r="G136" s="436" t="s">
        <v>1556</v>
      </c>
      <c r="H136" s="436" t="s">
        <v>2768</v>
      </c>
      <c r="I136" s="436" t="s">
        <v>2769</v>
      </c>
      <c r="J136" s="443"/>
    </row>
    <row r="137" spans="2:10" ht="15" customHeight="1" x14ac:dyDescent="0.35">
      <c r="B137" s="429" t="s">
        <v>569</v>
      </c>
      <c r="C137" s="429"/>
      <c r="D137" s="429"/>
      <c r="F137" s="379">
        <v>146035</v>
      </c>
      <c r="G137" s="385">
        <v>0.99999999999999989</v>
      </c>
      <c r="H137" s="380">
        <v>6251868875.7799921</v>
      </c>
      <c r="I137" s="385">
        <v>0.99999999999999989</v>
      </c>
      <c r="J137" s="443"/>
    </row>
    <row r="138" spans="2:10" ht="15" customHeight="1" x14ac:dyDescent="0.35">
      <c r="B138" s="447" t="s">
        <v>2667</v>
      </c>
      <c r="C138" s="447"/>
      <c r="D138" s="447"/>
      <c r="F138" s="369">
        <v>38160</v>
      </c>
      <c r="G138" s="360">
        <v>0.26130722087170882</v>
      </c>
      <c r="H138" s="361">
        <v>1513300241.3599944</v>
      </c>
      <c r="I138" s="360">
        <v>0.24205565910420548</v>
      </c>
      <c r="J138" s="443"/>
    </row>
    <row r="139" spans="2:10" ht="15" customHeight="1" x14ac:dyDescent="0.35">
      <c r="B139" s="430" t="s">
        <v>2668</v>
      </c>
      <c r="C139" s="430"/>
      <c r="D139" s="430"/>
      <c r="F139" s="369">
        <v>32974</v>
      </c>
      <c r="G139" s="360">
        <v>0.22579518608552746</v>
      </c>
      <c r="H139" s="361">
        <v>1318365266.8600013</v>
      </c>
      <c r="I139" s="360">
        <v>0.21087538671314823</v>
      </c>
      <c r="J139" s="443"/>
    </row>
    <row r="140" spans="2:10" ht="15" customHeight="1" x14ac:dyDescent="0.35">
      <c r="B140" s="430" t="s">
        <v>2669</v>
      </c>
      <c r="C140" s="430"/>
      <c r="D140" s="430"/>
      <c r="F140" s="369">
        <v>48800</v>
      </c>
      <c r="G140" s="360">
        <v>0.33416646694285618</v>
      </c>
      <c r="H140" s="361">
        <v>2338082753.2599964</v>
      </c>
      <c r="I140" s="360">
        <v>0.37398141255294537</v>
      </c>
      <c r="J140" s="443"/>
    </row>
    <row r="141" spans="2:10" ht="15" customHeight="1" x14ac:dyDescent="0.35">
      <c r="B141" s="430" t="s">
        <v>2670</v>
      </c>
      <c r="C141" s="430"/>
      <c r="D141" s="430"/>
      <c r="F141" s="369">
        <v>12304</v>
      </c>
      <c r="G141" s="360">
        <v>8.4253774780018484E-2</v>
      </c>
      <c r="H141" s="361">
        <v>453232780.09000057</v>
      </c>
      <c r="I141" s="360">
        <v>7.2495567180854301E-2</v>
      </c>
      <c r="J141" s="443"/>
    </row>
    <row r="142" spans="2:10" ht="15" customHeight="1" x14ac:dyDescent="0.35">
      <c r="B142" s="430" t="s">
        <v>2671</v>
      </c>
      <c r="C142" s="430"/>
      <c r="D142" s="430"/>
      <c r="F142" s="369">
        <v>6882</v>
      </c>
      <c r="G142" s="360">
        <v>4.712568904714623E-2</v>
      </c>
      <c r="H142" s="361">
        <v>299581320.78000015</v>
      </c>
      <c r="I142" s="360">
        <v>4.791868267432655E-2</v>
      </c>
      <c r="J142" s="443"/>
    </row>
    <row r="143" spans="2:10" ht="15" customHeight="1" x14ac:dyDescent="0.35">
      <c r="B143" s="430" t="s">
        <v>2672</v>
      </c>
      <c r="C143" s="430"/>
      <c r="D143" s="430"/>
      <c r="F143" s="369">
        <v>3197</v>
      </c>
      <c r="G143" s="360">
        <v>2.1892012188858834E-2</v>
      </c>
      <c r="H143" s="361">
        <v>157628403.56000012</v>
      </c>
      <c r="I143" s="360">
        <v>2.5213005373586655E-2</v>
      </c>
      <c r="J143" s="443"/>
    </row>
    <row r="144" spans="2:10" ht="15" customHeight="1" thickBot="1" x14ac:dyDescent="0.4">
      <c r="B144" s="430" t="s">
        <v>2673</v>
      </c>
      <c r="C144" s="430"/>
      <c r="D144" s="430"/>
      <c r="F144" s="364">
        <v>3718</v>
      </c>
      <c r="G144" s="365">
        <v>2.5459650083884001E-2</v>
      </c>
      <c r="H144" s="366">
        <v>171678109.8699998</v>
      </c>
      <c r="I144" s="365">
        <v>2.7460286400933346E-2</v>
      </c>
      <c r="J144" s="443"/>
    </row>
    <row r="145" spans="2:10" ht="15" customHeight="1" x14ac:dyDescent="0.35">
      <c r="B145" s="442" t="s">
        <v>2824</v>
      </c>
      <c r="C145" s="442"/>
      <c r="D145" s="442"/>
      <c r="E145" s="486" t="s">
        <v>2767</v>
      </c>
      <c r="F145" s="486"/>
      <c r="G145" s="436" t="s">
        <v>1556</v>
      </c>
      <c r="H145" s="436" t="s">
        <v>2768</v>
      </c>
      <c r="I145" s="436" t="s">
        <v>2769</v>
      </c>
      <c r="J145" s="443"/>
    </row>
    <row r="146" spans="2:10" ht="15" customHeight="1" x14ac:dyDescent="0.35">
      <c r="B146" s="386" t="s">
        <v>2825</v>
      </c>
      <c r="C146" s="386"/>
      <c r="D146" s="386"/>
      <c r="E146" s="369"/>
      <c r="F146" s="369">
        <v>10</v>
      </c>
      <c r="G146" s="360">
        <v>6.8476735029273801E-5</v>
      </c>
      <c r="H146" s="361">
        <v>359085.29</v>
      </c>
      <c r="I146" s="360">
        <v>5.7436471739051912E-5</v>
      </c>
      <c r="J146" s="443"/>
    </row>
    <row r="147" spans="2:10" ht="15" customHeight="1" x14ac:dyDescent="0.35">
      <c r="B147" s="433" t="s">
        <v>2826</v>
      </c>
      <c r="C147" s="433"/>
      <c r="D147" s="433"/>
      <c r="E147" s="369"/>
      <c r="F147" s="369">
        <v>582</v>
      </c>
      <c r="G147" s="360">
        <v>3.9853459787037356E-3</v>
      </c>
      <c r="H147" s="361">
        <v>23045816.360000011</v>
      </c>
      <c r="I147" s="360">
        <v>3.6862283611353752E-3</v>
      </c>
      <c r="J147" s="443"/>
    </row>
    <row r="148" spans="2:10" ht="15" customHeight="1" thickBot="1" x14ac:dyDescent="0.4">
      <c r="B148" s="430" t="s">
        <v>2827</v>
      </c>
      <c r="C148" s="430"/>
      <c r="D148" s="430"/>
      <c r="E148" s="439"/>
      <c r="F148" s="431">
        <v>0</v>
      </c>
      <c r="G148" s="360">
        <v>0</v>
      </c>
      <c r="H148" s="376">
        <v>0</v>
      </c>
      <c r="I148" s="360">
        <v>0</v>
      </c>
      <c r="J148" s="443"/>
    </row>
    <row r="149" spans="2:10" ht="15" customHeight="1" x14ac:dyDescent="0.35">
      <c r="B149" s="442" t="s">
        <v>2828</v>
      </c>
      <c r="C149" s="442"/>
      <c r="D149" s="442"/>
      <c r="E149" s="436"/>
      <c r="F149" s="436"/>
      <c r="G149" s="444"/>
      <c r="H149" s="487" t="s">
        <v>2829</v>
      </c>
      <c r="I149" s="489" t="s">
        <v>2830</v>
      </c>
      <c r="J149" s="443"/>
    </row>
    <row r="150" spans="2:10" ht="15" customHeight="1" x14ac:dyDescent="0.25">
      <c r="B150" s="387"/>
      <c r="C150" s="387"/>
      <c r="D150" s="388"/>
      <c r="E150" s="388"/>
      <c r="F150" s="388"/>
      <c r="G150" s="389"/>
      <c r="H150" s="488"/>
      <c r="I150" s="490"/>
      <c r="J150" s="443"/>
    </row>
    <row r="151" spans="2:10" ht="15" customHeight="1" x14ac:dyDescent="0.35">
      <c r="B151" s="388"/>
      <c r="C151" s="388"/>
      <c r="D151" s="388"/>
      <c r="E151" s="388"/>
      <c r="F151" s="388"/>
      <c r="G151" s="390"/>
      <c r="H151" s="460" t="s">
        <v>2897</v>
      </c>
      <c r="I151" s="376">
        <v>6251868875.7800674</v>
      </c>
      <c r="J151" s="443"/>
    </row>
    <row r="152" spans="2:10" ht="15" customHeight="1" x14ac:dyDescent="0.35">
      <c r="B152" s="388"/>
      <c r="C152" s="388"/>
      <c r="D152" s="388"/>
      <c r="E152" s="388"/>
      <c r="F152" s="388"/>
      <c r="G152" s="390"/>
      <c r="H152" s="460" t="s">
        <v>2898</v>
      </c>
      <c r="I152" s="461">
        <v>5769086234.1078472</v>
      </c>
      <c r="J152" s="443"/>
    </row>
    <row r="153" spans="2:10" ht="15" customHeight="1" x14ac:dyDescent="0.35">
      <c r="B153" s="388"/>
      <c r="C153" s="388"/>
      <c r="D153" s="388"/>
      <c r="E153" s="388"/>
      <c r="F153" s="388"/>
      <c r="G153" s="390"/>
      <c r="H153" s="460" t="s">
        <v>2899</v>
      </c>
      <c r="I153" s="461">
        <v>5298947256.8850689</v>
      </c>
      <c r="J153" s="443"/>
    </row>
    <row r="154" spans="2:10" ht="15" customHeight="1" x14ac:dyDescent="0.35">
      <c r="B154" s="388"/>
      <c r="C154" s="388"/>
      <c r="D154" s="388"/>
      <c r="E154" s="388"/>
      <c r="F154" s="388"/>
      <c r="G154" s="390"/>
      <c r="H154" s="460" t="s">
        <v>2900</v>
      </c>
      <c r="I154" s="461">
        <v>4857147006.1675243</v>
      </c>
      <c r="J154" s="443"/>
    </row>
    <row r="155" spans="2:10" ht="15" customHeight="1" x14ac:dyDescent="0.35">
      <c r="B155" s="388"/>
      <c r="C155" s="388"/>
      <c r="D155" s="388"/>
      <c r="E155" s="388"/>
      <c r="F155" s="388"/>
      <c r="G155" s="390"/>
      <c r="H155" s="460" t="s">
        <v>2901</v>
      </c>
      <c r="I155" s="461">
        <v>4446670155.5036268</v>
      </c>
      <c r="J155" s="443"/>
    </row>
    <row r="156" spans="2:10" ht="15" customHeight="1" x14ac:dyDescent="0.35">
      <c r="B156" s="388"/>
      <c r="C156" s="388"/>
      <c r="D156" s="388"/>
      <c r="E156" s="388"/>
      <c r="F156" s="388"/>
      <c r="G156" s="390"/>
      <c r="H156" s="460" t="s">
        <v>2902</v>
      </c>
      <c r="I156" s="461">
        <v>4065627937.7450485</v>
      </c>
      <c r="J156" s="443"/>
    </row>
    <row r="157" spans="2:10" ht="15" customHeight="1" x14ac:dyDescent="0.35">
      <c r="B157" s="388"/>
      <c r="C157" s="388"/>
      <c r="D157" s="388"/>
      <c r="E157" s="388"/>
      <c r="F157" s="388"/>
      <c r="G157" s="390"/>
      <c r="H157" s="460" t="s">
        <v>2903</v>
      </c>
      <c r="I157" s="461">
        <v>3711464181.5676217</v>
      </c>
      <c r="J157" s="443"/>
    </row>
    <row r="158" spans="2:10" ht="15" customHeight="1" x14ac:dyDescent="0.35">
      <c r="B158" s="388"/>
      <c r="C158" s="388"/>
      <c r="D158" s="388"/>
      <c r="E158" s="388"/>
      <c r="F158" s="388"/>
      <c r="G158" s="390"/>
      <c r="H158" s="460" t="s">
        <v>2904</v>
      </c>
      <c r="I158" s="461">
        <v>3381347025.1659613</v>
      </c>
      <c r="J158" s="443"/>
    </row>
    <row r="159" spans="2:10" ht="15" customHeight="1" x14ac:dyDescent="0.35">
      <c r="B159" s="388"/>
      <c r="C159" s="388"/>
      <c r="D159" s="388"/>
      <c r="E159" s="388"/>
      <c r="F159" s="388"/>
      <c r="G159" s="390"/>
      <c r="H159" s="460" t="s">
        <v>2905</v>
      </c>
      <c r="I159" s="461">
        <v>3073710932.5869918</v>
      </c>
      <c r="J159" s="443"/>
    </row>
    <row r="160" spans="2:10" ht="15" customHeight="1" x14ac:dyDescent="0.35">
      <c r="B160" s="388"/>
      <c r="C160" s="388"/>
      <c r="D160" s="388"/>
      <c r="E160" s="388"/>
      <c r="F160" s="388"/>
      <c r="G160" s="390"/>
      <c r="H160" s="460" t="s">
        <v>2906</v>
      </c>
      <c r="I160" s="461">
        <v>2787198508.1567183</v>
      </c>
      <c r="J160" s="443"/>
    </row>
    <row r="161" spans="2:10" ht="15" customHeight="1" x14ac:dyDescent="0.35">
      <c r="B161" s="388"/>
      <c r="C161" s="388"/>
      <c r="D161" s="388"/>
      <c r="E161" s="388"/>
      <c r="F161" s="388"/>
      <c r="G161" s="390"/>
      <c r="H161" s="460" t="s">
        <v>2907</v>
      </c>
      <c r="I161" s="461">
        <v>2521508249.0846863</v>
      </c>
      <c r="J161" s="443"/>
    </row>
    <row r="162" spans="2:10" ht="15" customHeight="1" x14ac:dyDescent="0.35">
      <c r="B162" s="388"/>
      <c r="C162" s="388"/>
      <c r="D162" s="388"/>
      <c r="E162" s="388"/>
      <c r="F162" s="388"/>
      <c r="G162" s="390"/>
      <c r="H162" s="460" t="s">
        <v>2908</v>
      </c>
      <c r="I162" s="461">
        <v>2276437224.7510428</v>
      </c>
      <c r="J162" s="443"/>
    </row>
    <row r="163" spans="2:10" ht="15" customHeight="1" x14ac:dyDescent="0.35">
      <c r="B163" s="388"/>
      <c r="C163" s="388"/>
      <c r="D163" s="388"/>
      <c r="E163" s="388"/>
      <c r="F163" s="388"/>
      <c r="G163" s="390"/>
      <c r="H163" s="460" t="s">
        <v>2909</v>
      </c>
      <c r="I163" s="461">
        <v>1329366662.1031911</v>
      </c>
      <c r="J163" s="443"/>
    </row>
    <row r="164" spans="2:10" ht="15" customHeight="1" x14ac:dyDescent="0.35">
      <c r="B164" s="388"/>
      <c r="C164" s="388"/>
      <c r="D164" s="388"/>
      <c r="E164" s="388"/>
      <c r="F164" s="388"/>
      <c r="G164" s="390"/>
      <c r="H164" s="460" t="s">
        <v>2910</v>
      </c>
      <c r="I164" s="461">
        <v>693491651.78910589</v>
      </c>
      <c r="J164" s="443"/>
    </row>
    <row r="165" spans="2:10" ht="15" customHeight="1" x14ac:dyDescent="0.35">
      <c r="B165" s="388"/>
      <c r="C165" s="388"/>
      <c r="D165" s="388"/>
      <c r="E165" s="388"/>
      <c r="F165" s="388"/>
      <c r="G165" s="390"/>
      <c r="H165" s="460" t="s">
        <v>2911</v>
      </c>
      <c r="I165" s="461">
        <v>299947972.46007752</v>
      </c>
      <c r="J165" s="443"/>
    </row>
    <row r="166" spans="2:10" ht="15" customHeight="1" x14ac:dyDescent="0.35">
      <c r="B166" s="388"/>
      <c r="C166" s="388"/>
      <c r="D166" s="388"/>
      <c r="E166" s="388"/>
      <c r="F166" s="388"/>
      <c r="G166" s="390"/>
      <c r="H166" s="460" t="s">
        <v>2912</v>
      </c>
      <c r="I166" s="461">
        <v>89696473.929187328</v>
      </c>
      <c r="J166" s="443"/>
    </row>
    <row r="167" spans="2:10" ht="15" customHeight="1" x14ac:dyDescent="0.35">
      <c r="B167" s="447"/>
      <c r="C167" s="447"/>
      <c r="D167" s="447"/>
      <c r="E167" s="491"/>
      <c r="F167" s="491"/>
      <c r="G167" s="462"/>
      <c r="H167" s="460" t="s">
        <v>2913</v>
      </c>
      <c r="I167" s="461">
        <v>8718200.5721411966</v>
      </c>
      <c r="J167" s="443"/>
    </row>
    <row r="168" spans="2:10" ht="15" customHeight="1" x14ac:dyDescent="0.35">
      <c r="H168" s="460" t="s">
        <v>2914</v>
      </c>
      <c r="I168" s="461">
        <v>28033.290277738175</v>
      </c>
      <c r="J168" s="443"/>
    </row>
    <row r="169" spans="2:10" ht="15" customHeight="1" thickBot="1" x14ac:dyDescent="0.4">
      <c r="B169" s="492"/>
      <c r="C169" s="475"/>
      <c r="D169" s="492"/>
      <c r="E169" s="475"/>
      <c r="F169" s="492"/>
      <c r="G169" s="475"/>
      <c r="H169" s="460"/>
      <c r="I169" s="461"/>
      <c r="J169" s="443"/>
    </row>
    <row r="170" spans="2:10" ht="15" customHeight="1" x14ac:dyDescent="0.35">
      <c r="B170" s="483" t="s">
        <v>2831</v>
      </c>
      <c r="C170" s="484"/>
      <c r="D170" s="484"/>
      <c r="E170" s="484"/>
      <c r="F170" s="484"/>
      <c r="G170" s="484"/>
      <c r="H170" s="436"/>
      <c r="I170" s="436"/>
      <c r="J170" s="443"/>
    </row>
    <row r="171" spans="2:10" ht="15" customHeight="1" x14ac:dyDescent="0.35">
      <c r="B171" s="357" t="s">
        <v>2832</v>
      </c>
      <c r="C171" s="357"/>
      <c r="D171" s="357"/>
      <c r="E171" s="357"/>
      <c r="F171" s="357"/>
      <c r="G171" s="446"/>
      <c r="H171" s="357"/>
      <c r="I171" s="357"/>
    </row>
    <row r="172" spans="2:10" ht="15" customHeight="1" thickBot="1" x14ac:dyDescent="0.4">
      <c r="B172" s="434" t="s">
        <v>2833</v>
      </c>
      <c r="C172" s="418" t="s">
        <v>2834</v>
      </c>
      <c r="D172" s="418" t="s">
        <v>2835</v>
      </c>
      <c r="E172" s="418" t="s">
        <v>2836</v>
      </c>
      <c r="F172" s="418" t="s">
        <v>2837</v>
      </c>
      <c r="G172" s="418" t="s">
        <v>2838</v>
      </c>
      <c r="H172" s="419" t="s">
        <v>2839</v>
      </c>
      <c r="I172" s="418" t="s">
        <v>2840</v>
      </c>
      <c r="J172" s="443"/>
    </row>
    <row r="173" spans="2:10" ht="15" customHeight="1" x14ac:dyDescent="0.35">
      <c r="B173" s="430" t="s">
        <v>2841</v>
      </c>
      <c r="C173" s="408">
        <v>482782641.67221987</v>
      </c>
      <c r="D173" s="408">
        <v>470138977.22277838</v>
      </c>
      <c r="E173" s="408">
        <v>441800250.7175442</v>
      </c>
      <c r="F173" s="408">
        <v>410476850.66389775</v>
      </c>
      <c r="G173" s="408">
        <v>381042217.75857764</v>
      </c>
      <c r="H173" s="408">
        <v>1544119688.6603618</v>
      </c>
      <c r="I173" s="408">
        <v>2521508249.0846839</v>
      </c>
      <c r="J173" s="443"/>
    </row>
    <row r="174" spans="2:10" ht="15" customHeight="1" x14ac:dyDescent="0.35">
      <c r="B174" s="430" t="s">
        <v>2842</v>
      </c>
      <c r="C174" s="408">
        <v>0</v>
      </c>
      <c r="D174" s="408">
        <v>0</v>
      </c>
      <c r="E174" s="408">
        <v>0</v>
      </c>
      <c r="F174" s="408">
        <v>0</v>
      </c>
      <c r="G174" s="408">
        <v>0</v>
      </c>
      <c r="H174" s="408">
        <v>0</v>
      </c>
      <c r="I174" s="408">
        <v>0</v>
      </c>
      <c r="J174" s="443"/>
    </row>
    <row r="175" spans="2:10" ht="15" customHeight="1" thickBot="1" x14ac:dyDescent="0.4">
      <c r="B175" s="434" t="s">
        <v>2843</v>
      </c>
      <c r="C175" s="378">
        <v>0</v>
      </c>
      <c r="D175" s="378">
        <v>124171400</v>
      </c>
      <c r="E175" s="378">
        <v>0</v>
      </c>
      <c r="F175" s="378">
        <v>0</v>
      </c>
      <c r="G175" s="378">
        <v>0</v>
      </c>
      <c r="H175" s="378">
        <v>0</v>
      </c>
      <c r="I175" s="448">
        <v>0</v>
      </c>
      <c r="J175" s="443"/>
    </row>
    <row r="176" spans="2:10" ht="15" customHeight="1" thickBot="1" x14ac:dyDescent="0.4">
      <c r="B176" s="441" t="s">
        <v>2844</v>
      </c>
      <c r="C176" s="381">
        <v>482782641.67221987</v>
      </c>
      <c r="D176" s="381">
        <v>594310377.22277832</v>
      </c>
      <c r="E176" s="381">
        <v>441800250.7175442</v>
      </c>
      <c r="F176" s="381">
        <v>410476850.66389775</v>
      </c>
      <c r="G176" s="381">
        <v>381042217.75857764</v>
      </c>
      <c r="H176" s="381">
        <v>1544119688.6603618</v>
      </c>
      <c r="I176" s="381">
        <v>2521508249.0846839</v>
      </c>
      <c r="J176" s="443"/>
    </row>
    <row r="177" spans="2:11" ht="15" customHeight="1" thickBot="1" x14ac:dyDescent="0.4">
      <c r="B177" s="441" t="s">
        <v>2845</v>
      </c>
      <c r="C177" s="381">
        <v>0</v>
      </c>
      <c r="D177" s="381">
        <v>2750000000</v>
      </c>
      <c r="E177" s="381">
        <v>0</v>
      </c>
      <c r="F177" s="381">
        <v>0</v>
      </c>
      <c r="G177" s="381">
        <v>0</v>
      </c>
      <c r="H177" s="381">
        <v>1500000000</v>
      </c>
      <c r="I177" s="381">
        <v>0</v>
      </c>
      <c r="J177" s="443"/>
    </row>
    <row r="178" spans="2:11" ht="15" customHeight="1" x14ac:dyDescent="0.35">
      <c r="B178" s="483" t="s">
        <v>2831</v>
      </c>
      <c r="C178" s="484"/>
      <c r="D178" s="484"/>
      <c r="E178" s="484"/>
      <c r="F178" s="484"/>
      <c r="G178" s="484"/>
      <c r="H178" s="398"/>
      <c r="I178" s="398"/>
      <c r="J178" s="443"/>
    </row>
    <row r="179" spans="2:11" ht="15" customHeight="1" x14ac:dyDescent="0.35">
      <c r="B179" s="357" t="s">
        <v>2846</v>
      </c>
      <c r="C179" s="357"/>
      <c r="D179" s="357"/>
      <c r="E179" s="357"/>
      <c r="F179" s="357"/>
      <c r="G179" s="446"/>
      <c r="H179" s="357"/>
      <c r="I179" s="357" t="s">
        <v>2706</v>
      </c>
      <c r="J179" s="443"/>
    </row>
    <row r="180" spans="2:11" ht="15" customHeight="1" x14ac:dyDescent="0.35">
      <c r="B180" s="477" t="s">
        <v>2847</v>
      </c>
      <c r="C180" s="477"/>
      <c r="D180" s="477"/>
      <c r="E180" s="477"/>
      <c r="F180" s="477"/>
      <c r="G180" s="477"/>
      <c r="H180" s="437"/>
      <c r="I180" s="437"/>
      <c r="J180" s="443"/>
    </row>
    <row r="181" spans="2:11" ht="15" customHeight="1" x14ac:dyDescent="0.35">
      <c r="B181" s="485" t="s">
        <v>2848</v>
      </c>
      <c r="C181" s="485"/>
      <c r="D181" s="485"/>
      <c r="E181" s="485"/>
      <c r="F181" s="485"/>
      <c r="G181" s="432"/>
      <c r="H181" s="437"/>
      <c r="I181" s="370">
        <v>124761400</v>
      </c>
      <c r="J181" s="443"/>
    </row>
    <row r="182" spans="2:11" ht="15" customHeight="1" x14ac:dyDescent="0.35">
      <c r="B182" s="485" t="s">
        <v>2849</v>
      </c>
      <c r="C182" s="485"/>
      <c r="D182" s="485"/>
      <c r="E182" s="485"/>
      <c r="F182" s="485"/>
      <c r="G182" s="435"/>
      <c r="H182" s="374"/>
      <c r="I182" s="371">
        <v>0</v>
      </c>
      <c r="J182" s="443"/>
      <c r="K182" s="420"/>
    </row>
    <row r="183" spans="2:11" ht="15" customHeight="1" x14ac:dyDescent="0.35">
      <c r="B183" s="485" t="s">
        <v>2850</v>
      </c>
      <c r="C183" s="485"/>
      <c r="D183" s="485"/>
      <c r="E183" s="485"/>
      <c r="F183" s="485"/>
      <c r="G183" s="435"/>
      <c r="H183" s="374"/>
      <c r="I183" s="371">
        <v>124761400</v>
      </c>
      <c r="J183" s="443"/>
    </row>
    <row r="184" spans="2:11" ht="15" customHeight="1" x14ac:dyDescent="0.35">
      <c r="B184" s="477" t="s">
        <v>2851</v>
      </c>
      <c r="C184" s="477"/>
      <c r="D184" s="477"/>
      <c r="E184" s="477"/>
      <c r="F184" s="477"/>
      <c r="G184" s="477"/>
      <c r="H184" s="437"/>
      <c r="I184" s="437"/>
      <c r="J184" s="443"/>
    </row>
    <row r="185" spans="2:11" ht="15" customHeight="1" x14ac:dyDescent="0.35">
      <c r="B185" s="480" t="s">
        <v>2852</v>
      </c>
      <c r="C185" s="480"/>
      <c r="D185" s="480"/>
      <c r="E185" s="480"/>
      <c r="F185" s="480"/>
      <c r="G185" s="480"/>
      <c r="H185" s="379"/>
      <c r="I185" s="370">
        <v>11503955.67723334</v>
      </c>
      <c r="J185" s="443"/>
    </row>
    <row r="186" spans="2:11" ht="15" customHeight="1" x14ac:dyDescent="0.35">
      <c r="B186" s="478" t="s">
        <v>2853</v>
      </c>
      <c r="C186" s="478"/>
      <c r="D186" s="478"/>
      <c r="E186" s="478"/>
      <c r="F186" s="478"/>
      <c r="G186" s="478"/>
      <c r="H186" s="439"/>
      <c r="I186" s="371">
        <v>11107166.66666667</v>
      </c>
      <c r="J186" s="443"/>
    </row>
    <row r="187" spans="2:11" ht="15" customHeight="1" x14ac:dyDescent="0.35">
      <c r="B187" s="478" t="s">
        <v>2854</v>
      </c>
      <c r="C187" s="478"/>
      <c r="D187" s="478"/>
      <c r="E187" s="478"/>
      <c r="F187" s="478"/>
      <c r="G187" s="478"/>
      <c r="H187" s="439"/>
      <c r="I187" s="371">
        <v>0</v>
      </c>
      <c r="J187" s="443"/>
    </row>
    <row r="188" spans="2:11" ht="15" customHeight="1" thickBot="1" x14ac:dyDescent="0.4">
      <c r="B188" s="481" t="s">
        <v>2855</v>
      </c>
      <c r="C188" s="481"/>
      <c r="D188" s="481"/>
      <c r="E188" s="481"/>
      <c r="F188" s="481"/>
      <c r="G188" s="481"/>
      <c r="H188" s="378"/>
      <c r="I188" s="358">
        <v>396789.01056666998</v>
      </c>
      <c r="J188" s="443"/>
    </row>
    <row r="189" spans="2:11" ht="15" customHeight="1" x14ac:dyDescent="0.35">
      <c r="B189" s="482" t="s">
        <v>2856</v>
      </c>
      <c r="C189" s="482"/>
      <c r="D189" s="482"/>
      <c r="E189" s="482"/>
      <c r="F189" s="482"/>
      <c r="G189" s="482"/>
      <c r="H189" s="394"/>
      <c r="I189" s="395"/>
      <c r="J189" s="443"/>
    </row>
    <row r="190" spans="2:11" ht="15" customHeight="1" x14ac:dyDescent="0.35">
      <c r="B190" s="357" t="s">
        <v>2857</v>
      </c>
      <c r="C190" s="357"/>
      <c r="D190" s="357"/>
      <c r="E190" s="357"/>
      <c r="F190" s="357"/>
      <c r="G190" s="446"/>
      <c r="H190" s="357"/>
      <c r="I190" s="357" t="s">
        <v>2706</v>
      </c>
      <c r="J190" s="443"/>
    </row>
    <row r="191" spans="2:11" ht="15" customHeight="1" x14ac:dyDescent="0.35">
      <c r="B191" s="477" t="s">
        <v>2858</v>
      </c>
      <c r="C191" s="477"/>
      <c r="D191" s="477"/>
      <c r="E191" s="477"/>
      <c r="F191" s="477"/>
      <c r="G191" s="477"/>
      <c r="H191" s="437"/>
      <c r="I191" s="370">
        <v>0</v>
      </c>
      <c r="J191" s="443"/>
    </row>
    <row r="192" spans="2:11" ht="15" customHeight="1" x14ac:dyDescent="0.35">
      <c r="B192" s="477" t="s">
        <v>2859</v>
      </c>
      <c r="C192" s="477"/>
      <c r="D192" s="477"/>
      <c r="E192" s="477"/>
      <c r="F192" s="477"/>
      <c r="G192" s="477"/>
      <c r="H192" s="437"/>
      <c r="I192" s="370">
        <v>0</v>
      </c>
      <c r="J192" s="443"/>
    </row>
    <row r="193" spans="2:10" ht="15" customHeight="1" x14ac:dyDescent="0.35">
      <c r="B193" s="478" t="s">
        <v>2860</v>
      </c>
      <c r="C193" s="478"/>
      <c r="D193" s="478"/>
      <c r="E193" s="478"/>
      <c r="F193" s="478"/>
      <c r="G193" s="478"/>
      <c r="H193" s="439"/>
      <c r="I193" s="371">
        <v>0</v>
      </c>
      <c r="J193" s="443"/>
    </row>
    <row r="194" spans="2:10" ht="15" customHeight="1" x14ac:dyDescent="0.35">
      <c r="B194" s="478" t="s">
        <v>2861</v>
      </c>
      <c r="C194" s="478"/>
      <c r="D194" s="478"/>
      <c r="E194" s="478"/>
      <c r="F194" s="478"/>
      <c r="G194" s="478"/>
      <c r="H194" s="439"/>
      <c r="I194" s="371">
        <v>0</v>
      </c>
      <c r="J194" s="443"/>
    </row>
    <row r="195" spans="2:10" ht="15" customHeight="1" thickBot="1" x14ac:dyDescent="0.4">
      <c r="B195" s="477" t="s">
        <v>2862</v>
      </c>
      <c r="C195" s="477"/>
      <c r="D195" s="477"/>
      <c r="E195" s="477"/>
      <c r="F195" s="477"/>
      <c r="G195" s="477"/>
      <c r="H195" s="439"/>
      <c r="I195" s="370">
        <v>0</v>
      </c>
      <c r="J195" s="443"/>
    </row>
    <row r="196" spans="2:10" ht="15" customHeight="1" x14ac:dyDescent="0.35">
      <c r="B196" s="479" t="s">
        <v>2863</v>
      </c>
      <c r="C196" s="479"/>
      <c r="D196" s="479"/>
      <c r="E196" s="479"/>
      <c r="F196" s="479"/>
      <c r="G196" s="479"/>
      <c r="H196" s="394"/>
      <c r="I196" s="395"/>
      <c r="J196" s="443"/>
    </row>
    <row r="197" spans="2:10" ht="15" customHeight="1" x14ac:dyDescent="0.35">
      <c r="B197" s="421"/>
      <c r="C197" s="421"/>
      <c r="D197" s="421"/>
      <c r="E197" s="421"/>
      <c r="F197" s="421"/>
      <c r="G197" s="421"/>
      <c r="H197" s="439"/>
      <c r="I197" s="371"/>
      <c r="J197" s="443"/>
    </row>
    <row r="198" spans="2:10" ht="15" customHeight="1" x14ac:dyDescent="0.35">
      <c r="B198" s="421"/>
      <c r="C198" s="421"/>
      <c r="D198" s="421"/>
      <c r="E198" s="421"/>
      <c r="F198" s="421"/>
      <c r="G198" s="421"/>
      <c r="H198" s="439"/>
      <c r="I198" s="371"/>
      <c r="J198" s="377"/>
    </row>
    <row r="199" spans="2:10" ht="15" customHeight="1" x14ac:dyDescent="0.35">
      <c r="B199" s="421"/>
      <c r="C199" s="421"/>
      <c r="D199" s="421"/>
      <c r="E199" s="421"/>
      <c r="F199" s="421"/>
      <c r="G199" s="421"/>
      <c r="H199" s="439"/>
      <c r="I199" s="371"/>
      <c r="J199" s="377"/>
    </row>
    <row r="200" spans="2:10" ht="15" customHeight="1" x14ac:dyDescent="0.35">
      <c r="B200" s="421"/>
      <c r="C200" s="421"/>
      <c r="D200" s="421"/>
      <c r="E200" s="421"/>
      <c r="F200" s="421"/>
      <c r="G200" s="421"/>
      <c r="H200" s="439"/>
      <c r="I200" s="371"/>
      <c r="J200" s="377"/>
    </row>
    <row r="201" spans="2:10" ht="15" customHeight="1" x14ac:dyDescent="0.35">
      <c r="B201" s="421"/>
      <c r="C201" s="421"/>
      <c r="D201" s="421"/>
      <c r="E201" s="421"/>
      <c r="F201" s="421"/>
      <c r="G201" s="421"/>
      <c r="H201" s="439"/>
      <c r="I201" s="371"/>
      <c r="J201" s="377"/>
    </row>
    <row r="202" spans="2:10" ht="15" customHeight="1" x14ac:dyDescent="0.35">
      <c r="B202" s="421"/>
      <c r="C202" s="421"/>
      <c r="D202" s="421"/>
      <c r="E202" s="421"/>
      <c r="F202" s="421"/>
      <c r="G202" s="421"/>
      <c r="H202" s="439"/>
      <c r="I202" s="371"/>
      <c r="J202" s="377"/>
    </row>
    <row r="203" spans="2:10" ht="15" customHeight="1" x14ac:dyDescent="0.35">
      <c r="B203" s="357" t="s">
        <v>2864</v>
      </c>
      <c r="C203" s="357"/>
      <c r="D203" s="357"/>
      <c r="E203" s="357"/>
      <c r="F203" s="357"/>
      <c r="G203" s="446"/>
      <c r="H203" s="357"/>
      <c r="I203" s="357"/>
      <c r="J203" s="377"/>
    </row>
    <row r="204" spans="2:10" ht="15" customHeight="1" x14ac:dyDescent="0.35">
      <c r="B204" s="430" t="s">
        <v>2865</v>
      </c>
      <c r="C204" s="430"/>
      <c r="D204" s="430"/>
      <c r="E204" s="430"/>
      <c r="F204" s="430"/>
      <c r="G204" s="430"/>
      <c r="H204" s="474" t="s">
        <v>2866</v>
      </c>
      <c r="I204" s="475"/>
      <c r="J204" s="377"/>
    </row>
    <row r="205" spans="2:10" ht="15" customHeight="1" x14ac:dyDescent="0.35">
      <c r="B205" s="433" t="s">
        <v>2867</v>
      </c>
      <c r="C205" s="476" t="s">
        <v>2660</v>
      </c>
      <c r="D205" s="476"/>
      <c r="E205" s="476"/>
      <c r="F205" s="476"/>
      <c r="G205" s="476"/>
      <c r="H205" s="476"/>
      <c r="I205" s="476"/>
      <c r="J205" s="443"/>
    </row>
    <row r="206" spans="2:10" ht="15" customHeight="1" x14ac:dyDescent="0.35">
      <c r="B206" s="433" t="s">
        <v>2868</v>
      </c>
      <c r="C206" s="476" t="s">
        <v>2664</v>
      </c>
      <c r="D206" s="475"/>
      <c r="E206" s="475"/>
      <c r="F206" s="475"/>
      <c r="G206" s="475"/>
      <c r="H206" s="475"/>
      <c r="I206" s="475"/>
      <c r="J206" s="443"/>
    </row>
    <row r="207" spans="2:10" ht="15" customHeight="1" x14ac:dyDescent="0.35">
      <c r="B207" s="357" t="s">
        <v>2869</v>
      </c>
      <c r="C207" s="357"/>
      <c r="D207" s="357"/>
      <c r="E207" s="357"/>
      <c r="F207" s="357"/>
      <c r="G207" s="357"/>
      <c r="H207" s="357"/>
      <c r="I207" s="357"/>
      <c r="J207" s="443"/>
    </row>
    <row r="208" spans="2:10" ht="60" customHeight="1" x14ac:dyDescent="0.35">
      <c r="B208" s="473" t="s">
        <v>2870</v>
      </c>
      <c r="C208" s="473"/>
      <c r="D208" s="473"/>
      <c r="E208" s="473"/>
      <c r="F208" s="473"/>
      <c r="G208" s="473"/>
      <c r="H208" s="473"/>
      <c r="I208" s="473"/>
      <c r="J208" s="443"/>
    </row>
    <row r="209" spans="1:9" s="423" customFormat="1" ht="15" customHeight="1" x14ac:dyDescent="0.35">
      <c r="A209" s="422"/>
      <c r="B209" s="472" t="s">
        <v>2871</v>
      </c>
      <c r="C209" s="472"/>
      <c r="D209" s="472"/>
      <c r="E209" s="472"/>
      <c r="F209" s="472"/>
      <c r="G209" s="472"/>
      <c r="H209" s="472"/>
      <c r="I209" s="472"/>
    </row>
    <row r="210" spans="1:9" s="423" customFormat="1" ht="15" customHeight="1" x14ac:dyDescent="0.35">
      <c r="A210" s="422"/>
      <c r="B210" s="472"/>
      <c r="C210" s="472"/>
      <c r="D210" s="472"/>
      <c r="E210" s="472"/>
      <c r="F210" s="472"/>
      <c r="G210" s="472"/>
      <c r="H210" s="472"/>
      <c r="I210" s="472"/>
    </row>
    <row r="211" spans="1:9" s="423" customFormat="1" ht="60" customHeight="1" x14ac:dyDescent="0.35">
      <c r="A211" s="422"/>
      <c r="B211" s="473" t="s">
        <v>2872</v>
      </c>
      <c r="C211" s="473"/>
      <c r="D211" s="473"/>
      <c r="E211" s="473"/>
      <c r="F211" s="473"/>
      <c r="G211" s="473"/>
      <c r="H211" s="473"/>
      <c r="I211" s="473"/>
    </row>
    <row r="212" spans="1:9" s="423" customFormat="1" ht="15" customHeight="1" x14ac:dyDescent="0.35">
      <c r="A212" s="422"/>
      <c r="B212" s="472" t="s">
        <v>2873</v>
      </c>
      <c r="C212" s="472"/>
      <c r="D212" s="472"/>
      <c r="E212" s="472"/>
      <c r="F212" s="472"/>
      <c r="G212" s="472"/>
      <c r="H212" s="472"/>
      <c r="I212" s="472"/>
    </row>
    <row r="213" spans="1:9" s="423" customFormat="1" ht="38.25" customHeight="1" x14ac:dyDescent="0.35">
      <c r="A213" s="422"/>
      <c r="B213" s="472"/>
      <c r="C213" s="472"/>
      <c r="D213" s="472"/>
      <c r="E213" s="472"/>
      <c r="F213" s="472"/>
      <c r="G213" s="472"/>
      <c r="H213" s="472"/>
      <c r="I213" s="472"/>
    </row>
    <row r="214" spans="1:9" s="423" customFormat="1" ht="51" customHeight="1" x14ac:dyDescent="0.35">
      <c r="A214" s="422"/>
      <c r="B214" s="473" t="s">
        <v>2874</v>
      </c>
      <c r="C214" s="473"/>
      <c r="D214" s="473"/>
      <c r="E214" s="473"/>
      <c r="F214" s="473"/>
      <c r="G214" s="473"/>
      <c r="H214" s="473"/>
      <c r="I214" s="473"/>
    </row>
    <row r="215" spans="1:9" s="423" customFormat="1" ht="15" customHeight="1" x14ac:dyDescent="0.35">
      <c r="A215" s="422"/>
      <c r="B215" s="472" t="s">
        <v>2875</v>
      </c>
      <c r="C215" s="472"/>
      <c r="D215" s="472"/>
      <c r="E215" s="472"/>
      <c r="F215" s="472"/>
      <c r="G215" s="472"/>
      <c r="H215" s="472"/>
      <c r="I215" s="472"/>
    </row>
    <row r="216" spans="1:9" s="423" customFormat="1" ht="17.25" customHeight="1" x14ac:dyDescent="0.35">
      <c r="A216" s="422"/>
      <c r="B216" s="472"/>
      <c r="C216" s="472"/>
      <c r="D216" s="472"/>
      <c r="E216" s="472"/>
      <c r="F216" s="472"/>
      <c r="G216" s="472"/>
      <c r="H216" s="472"/>
      <c r="I216" s="472"/>
    </row>
    <row r="217" spans="1:9" s="423" customFormat="1" ht="60" customHeight="1" x14ac:dyDescent="0.35">
      <c r="A217" s="422"/>
      <c r="B217" s="473" t="s">
        <v>2876</v>
      </c>
      <c r="C217" s="473"/>
      <c r="D217" s="473"/>
      <c r="E217" s="473"/>
      <c r="F217" s="473"/>
      <c r="G217" s="473"/>
      <c r="H217" s="473"/>
      <c r="I217" s="473"/>
    </row>
    <row r="218" spans="1:9" s="423" customFormat="1" ht="15" customHeight="1" x14ac:dyDescent="0.35">
      <c r="A218" s="422"/>
      <c r="B218" s="472" t="s">
        <v>2877</v>
      </c>
      <c r="C218" s="472"/>
      <c r="D218" s="472"/>
      <c r="E218" s="472"/>
      <c r="F218" s="472"/>
      <c r="G218" s="472"/>
      <c r="H218" s="472"/>
      <c r="I218" s="472"/>
    </row>
    <row r="219" spans="1:9" s="423" customFormat="1" ht="53.25" customHeight="1" x14ac:dyDescent="0.35">
      <c r="A219" s="422"/>
      <c r="B219" s="472"/>
      <c r="C219" s="472"/>
      <c r="D219" s="472"/>
      <c r="E219" s="472"/>
      <c r="F219" s="472"/>
      <c r="G219" s="472"/>
      <c r="H219" s="472"/>
      <c r="I219" s="472"/>
    </row>
    <row r="220" spans="1:9" s="423" customFormat="1" ht="60" customHeight="1" x14ac:dyDescent="0.35">
      <c r="A220" s="422"/>
      <c r="B220" s="473" t="s">
        <v>2878</v>
      </c>
      <c r="C220" s="473"/>
      <c r="D220" s="473"/>
      <c r="E220" s="473"/>
      <c r="F220" s="473"/>
      <c r="G220" s="473"/>
      <c r="H220" s="473"/>
      <c r="I220" s="473"/>
    </row>
    <row r="221" spans="1:9" s="423" customFormat="1" ht="15" customHeight="1" x14ac:dyDescent="0.35">
      <c r="A221" s="422"/>
      <c r="B221" s="472" t="s">
        <v>2879</v>
      </c>
      <c r="C221" s="472"/>
      <c r="D221" s="472"/>
      <c r="E221" s="472"/>
      <c r="F221" s="472"/>
      <c r="G221" s="472"/>
      <c r="H221" s="472"/>
      <c r="I221" s="472"/>
    </row>
    <row r="222" spans="1:9" s="423" customFormat="1" ht="118.5" customHeight="1" x14ac:dyDescent="0.35">
      <c r="A222" s="422"/>
      <c r="B222" s="472"/>
      <c r="C222" s="472"/>
      <c r="D222" s="472"/>
      <c r="E222" s="472"/>
      <c r="F222" s="472"/>
      <c r="G222" s="472"/>
      <c r="H222" s="472"/>
      <c r="I222" s="472"/>
    </row>
    <row r="223" spans="1:9" s="423" customFormat="1" ht="60" customHeight="1" x14ac:dyDescent="0.35">
      <c r="A223" s="422"/>
      <c r="B223" s="473" t="s">
        <v>2880</v>
      </c>
      <c r="C223" s="473"/>
      <c r="D223" s="473"/>
      <c r="E223" s="473"/>
      <c r="F223" s="473"/>
      <c r="G223" s="473"/>
      <c r="H223" s="473"/>
      <c r="I223" s="473"/>
    </row>
    <row r="224" spans="1:9" s="423" customFormat="1" ht="15" customHeight="1" x14ac:dyDescent="0.35">
      <c r="A224" s="422"/>
      <c r="B224" s="472" t="s">
        <v>2881</v>
      </c>
      <c r="C224" s="472"/>
      <c r="D224" s="472"/>
      <c r="E224" s="472"/>
      <c r="F224" s="472"/>
      <c r="G224" s="472"/>
      <c r="H224" s="472"/>
      <c r="I224" s="472"/>
    </row>
    <row r="225" spans="1:9" s="423" customFormat="1" ht="15" customHeight="1" x14ac:dyDescent="0.35">
      <c r="A225" s="422"/>
      <c r="B225" s="472"/>
      <c r="C225" s="472"/>
      <c r="D225" s="472"/>
      <c r="E225" s="472"/>
      <c r="F225" s="472"/>
      <c r="G225" s="472"/>
      <c r="H225" s="472"/>
      <c r="I225" s="472"/>
    </row>
    <row r="226" spans="1:9" s="423" customFormat="1" ht="60" customHeight="1" x14ac:dyDescent="0.35">
      <c r="A226" s="422"/>
      <c r="B226" s="473" t="s">
        <v>2882</v>
      </c>
      <c r="C226" s="473"/>
      <c r="D226" s="473"/>
      <c r="E226" s="473"/>
      <c r="F226" s="473"/>
      <c r="G226" s="473"/>
      <c r="H226" s="473"/>
      <c r="I226" s="473"/>
    </row>
    <row r="227" spans="1:9" s="423" customFormat="1" ht="15" customHeight="1" x14ac:dyDescent="0.35">
      <c r="A227" s="422"/>
      <c r="B227" s="472" t="s">
        <v>2883</v>
      </c>
      <c r="C227" s="472"/>
      <c r="D227" s="472"/>
      <c r="E227" s="472"/>
      <c r="F227" s="472"/>
      <c r="G227" s="472"/>
      <c r="H227" s="472"/>
      <c r="I227" s="472"/>
    </row>
    <row r="228" spans="1:9" s="423" customFormat="1" ht="54" customHeight="1" x14ac:dyDescent="0.35">
      <c r="A228" s="422"/>
      <c r="B228" s="472"/>
      <c r="C228" s="472"/>
      <c r="D228" s="472"/>
      <c r="E228" s="472"/>
      <c r="F228" s="472"/>
      <c r="G228" s="472"/>
      <c r="H228" s="472"/>
      <c r="I228" s="472"/>
    </row>
    <row r="229" spans="1:9" s="423" customFormat="1" ht="39" customHeight="1" x14ac:dyDescent="0.35">
      <c r="A229" s="422"/>
      <c r="B229" s="432"/>
      <c r="C229" s="432"/>
      <c r="D229" s="424"/>
      <c r="E229" s="425"/>
      <c r="F229" s="425"/>
      <c r="G229" s="425"/>
    </row>
    <row r="230" spans="1:9" s="423" customFormat="1" ht="15" customHeight="1" x14ac:dyDescent="0.35">
      <c r="A230" s="422"/>
      <c r="B230" s="432"/>
      <c r="C230" s="432"/>
      <c r="D230" s="424"/>
      <c r="E230" s="425"/>
      <c r="F230" s="425"/>
      <c r="G230" s="425"/>
    </row>
    <row r="231" spans="1:9" s="423" customFormat="1" ht="15" customHeight="1" x14ac:dyDescent="0.35">
      <c r="A231" s="422"/>
      <c r="B231" s="432"/>
      <c r="C231" s="432"/>
      <c r="D231" s="424"/>
      <c r="E231" s="425"/>
      <c r="F231" s="425"/>
      <c r="G231" s="425"/>
    </row>
    <row r="232" spans="1:9" s="423" customFormat="1" ht="15" customHeight="1" x14ac:dyDescent="0.35">
      <c r="A232" s="422"/>
      <c r="B232" s="432"/>
      <c r="C232" s="432"/>
      <c r="D232" s="424"/>
      <c r="E232" s="425"/>
      <c r="F232" s="425"/>
      <c r="G232" s="425"/>
    </row>
    <row r="233" spans="1:9" s="423" customFormat="1" ht="15" customHeight="1" x14ac:dyDescent="0.35">
      <c r="A233" s="422"/>
      <c r="B233" s="432"/>
      <c r="C233" s="432"/>
      <c r="D233" s="424"/>
      <c r="E233" s="425"/>
      <c r="F233" s="425"/>
      <c r="G233" s="425"/>
    </row>
    <row r="234" spans="1:9" s="423" customFormat="1" ht="15" customHeight="1" x14ac:dyDescent="0.35">
      <c r="A234" s="422"/>
      <c r="B234" s="432"/>
      <c r="C234" s="432"/>
      <c r="D234" s="424"/>
      <c r="E234" s="425"/>
      <c r="F234" s="425"/>
      <c r="G234" s="425"/>
    </row>
    <row r="235" spans="1:9" s="423" customFormat="1" ht="15" customHeight="1" x14ac:dyDescent="0.35">
      <c r="A235" s="422"/>
      <c r="B235" s="432"/>
      <c r="C235" s="432"/>
      <c r="D235" s="424"/>
      <c r="E235" s="425"/>
      <c r="F235" s="425"/>
      <c r="G235" s="425"/>
    </row>
    <row r="236" spans="1:9" s="423" customFormat="1" ht="15" customHeight="1" x14ac:dyDescent="0.35">
      <c r="A236" s="422"/>
      <c r="B236" s="432"/>
      <c r="C236" s="432"/>
      <c r="D236" s="424"/>
      <c r="E236" s="425"/>
      <c r="F236" s="425"/>
      <c r="G236" s="425"/>
    </row>
    <row r="237" spans="1:9" s="423" customFormat="1" ht="15" customHeight="1" x14ac:dyDescent="0.35">
      <c r="A237" s="422"/>
      <c r="B237" s="432"/>
      <c r="C237" s="432"/>
      <c r="D237" s="424"/>
      <c r="E237" s="425"/>
      <c r="F237" s="425"/>
      <c r="G237" s="425"/>
    </row>
    <row r="238" spans="1:9" s="423" customFormat="1" ht="15" customHeight="1" x14ac:dyDescent="0.35">
      <c r="A238" s="422"/>
      <c r="B238" s="432"/>
      <c r="C238" s="432"/>
      <c r="D238" s="424"/>
      <c r="E238" s="425"/>
      <c r="F238" s="425"/>
      <c r="G238" s="425"/>
    </row>
    <row r="239" spans="1:9" s="423" customFormat="1" ht="15" customHeight="1" x14ac:dyDescent="0.35">
      <c r="A239" s="422"/>
      <c r="B239" s="432"/>
      <c r="C239" s="432"/>
      <c r="D239" s="424"/>
      <c r="E239" s="425"/>
      <c r="F239" s="425"/>
      <c r="G239" s="425"/>
    </row>
    <row r="240" spans="1:9" s="423" customFormat="1" ht="15" customHeight="1" x14ac:dyDescent="0.35">
      <c r="A240" s="422"/>
      <c r="B240" s="432"/>
      <c r="C240" s="432"/>
      <c r="D240" s="424"/>
      <c r="E240" s="425"/>
      <c r="F240" s="425"/>
      <c r="G240" s="425"/>
    </row>
    <row r="241" spans="1:9" s="423" customFormat="1" ht="15" customHeight="1" x14ac:dyDescent="0.35">
      <c r="A241" s="422"/>
      <c r="B241" s="432"/>
      <c r="C241" s="432"/>
      <c r="D241" s="424"/>
      <c r="E241" s="425"/>
      <c r="F241" s="425"/>
      <c r="G241" s="425"/>
    </row>
    <row r="242" spans="1:9" s="423" customFormat="1" ht="15" customHeight="1" x14ac:dyDescent="0.35">
      <c r="A242" s="422"/>
      <c r="B242" s="432"/>
      <c r="C242" s="432"/>
      <c r="D242" s="424"/>
      <c r="E242" s="425"/>
      <c r="F242" s="425"/>
      <c r="G242" s="425"/>
    </row>
    <row r="243" spans="1:9" s="423" customFormat="1" ht="15" customHeight="1" x14ac:dyDescent="0.35">
      <c r="A243" s="422"/>
      <c r="B243" s="432"/>
      <c r="C243" s="432"/>
      <c r="D243" s="424"/>
      <c r="E243" s="425"/>
      <c r="F243" s="425"/>
      <c r="G243" s="425"/>
    </row>
    <row r="244" spans="1:9" s="423" customFormat="1" ht="15" customHeight="1" x14ac:dyDescent="0.35">
      <c r="A244" s="422"/>
      <c r="B244" s="432"/>
      <c r="C244" s="432"/>
      <c r="D244" s="424"/>
      <c r="E244" s="425"/>
      <c r="F244" s="425"/>
      <c r="G244" s="425"/>
    </row>
    <row r="245" spans="1:9" s="423" customFormat="1" ht="15" customHeight="1" x14ac:dyDescent="0.35">
      <c r="A245" s="422"/>
      <c r="B245" s="432"/>
      <c r="C245" s="432"/>
      <c r="D245" s="424"/>
      <c r="E245" s="425"/>
      <c r="F245" s="425"/>
      <c r="G245" s="425"/>
    </row>
    <row r="246" spans="1:9" s="423" customFormat="1" ht="15" customHeight="1" x14ac:dyDescent="0.35">
      <c r="A246" s="422"/>
      <c r="B246" s="432"/>
      <c r="C246" s="432"/>
      <c r="D246" s="424"/>
      <c r="E246" s="425"/>
      <c r="F246" s="425"/>
      <c r="G246" s="425"/>
    </row>
    <row r="247" spans="1:9" s="423" customFormat="1" ht="15" customHeight="1" x14ac:dyDescent="0.35">
      <c r="A247" s="422"/>
      <c r="B247" s="432"/>
      <c r="C247" s="432"/>
      <c r="D247" s="424"/>
      <c r="E247" s="425"/>
      <c r="F247" s="425"/>
      <c r="G247" s="425"/>
    </row>
    <row r="248" spans="1:9" s="423" customFormat="1" ht="15" customHeight="1" x14ac:dyDescent="0.35">
      <c r="A248" s="422"/>
      <c r="B248" s="432"/>
      <c r="C248" s="432"/>
      <c r="D248" s="424"/>
      <c r="E248" s="425"/>
      <c r="F248" s="425"/>
      <c r="G248" s="425"/>
    </row>
    <row r="249" spans="1:9" s="423" customFormat="1" ht="15" customHeight="1" x14ac:dyDescent="0.35">
      <c r="A249" s="422"/>
      <c r="B249" s="432"/>
      <c r="C249" s="432"/>
      <c r="D249" s="424"/>
      <c r="E249" s="425"/>
      <c r="F249" s="425"/>
      <c r="G249" s="425"/>
    </row>
    <row r="250" spans="1:9" s="423" customFormat="1" ht="15" customHeight="1" x14ac:dyDescent="0.35">
      <c r="A250" s="422"/>
      <c r="B250" s="432"/>
      <c r="C250" s="432"/>
      <c r="D250" s="424"/>
      <c r="E250" s="425"/>
      <c r="F250" s="425"/>
      <c r="G250" s="425"/>
    </row>
    <row r="251" spans="1:9" s="423" customFormat="1" ht="15" customHeight="1" x14ac:dyDescent="0.35">
      <c r="A251" s="422"/>
      <c r="B251" s="432"/>
      <c r="C251" s="432"/>
      <c r="D251" s="424"/>
      <c r="E251" s="425"/>
      <c r="F251" s="425"/>
      <c r="G251" s="425"/>
    </row>
    <row r="252" spans="1:9" s="423" customFormat="1" ht="15" customHeight="1" x14ac:dyDescent="0.35">
      <c r="A252" s="422"/>
      <c r="B252" s="373"/>
      <c r="C252" s="373"/>
      <c r="D252" s="373"/>
      <c r="E252" s="373"/>
      <c r="F252" s="373"/>
      <c r="G252" s="373"/>
      <c r="H252" s="426"/>
      <c r="I252" s="426"/>
    </row>
    <row r="253" spans="1:9" s="423" customFormat="1" ht="15" customHeight="1" x14ac:dyDescent="0.35">
      <c r="A253" s="422"/>
      <c r="B253" s="373"/>
      <c r="C253" s="373"/>
      <c r="D253" s="373"/>
      <c r="E253" s="373"/>
      <c r="F253" s="373"/>
      <c r="G253" s="373"/>
      <c r="H253" s="426"/>
      <c r="I253" s="426"/>
    </row>
  </sheetData>
  <mergeCells count="117">
    <mergeCell ref="D3:F3"/>
    <mergeCell ref="G3:I3"/>
    <mergeCell ref="B4:C4"/>
    <mergeCell ref="D4:F4"/>
    <mergeCell ref="G4:I4"/>
    <mergeCell ref="B5:C5"/>
    <mergeCell ref="D5:F5"/>
    <mergeCell ref="G5:I5"/>
    <mergeCell ref="B11:G11"/>
    <mergeCell ref="B12:C12"/>
    <mergeCell ref="B13:C13"/>
    <mergeCell ref="B14:C14"/>
    <mergeCell ref="B15:G15"/>
    <mergeCell ref="B17:F17"/>
    <mergeCell ref="B6:C6"/>
    <mergeCell ref="D6:F6"/>
    <mergeCell ref="G6:I6"/>
    <mergeCell ref="B8:G8"/>
    <mergeCell ref="B9:G9"/>
    <mergeCell ref="B10:C10"/>
    <mergeCell ref="B24:G24"/>
    <mergeCell ref="B25:H25"/>
    <mergeCell ref="B26:H26"/>
    <mergeCell ref="B27:G27"/>
    <mergeCell ref="J27:J28"/>
    <mergeCell ref="B28:G28"/>
    <mergeCell ref="B18:F18"/>
    <mergeCell ref="B19:F19"/>
    <mergeCell ref="B20:F20"/>
    <mergeCell ref="B21:F21"/>
    <mergeCell ref="B22:F22"/>
    <mergeCell ref="B23:G23"/>
    <mergeCell ref="B36:G36"/>
    <mergeCell ref="B37:G37"/>
    <mergeCell ref="B38:G38"/>
    <mergeCell ref="B39:G39"/>
    <mergeCell ref="B41:G41"/>
    <mergeCell ref="B42:G42"/>
    <mergeCell ref="B30:G30"/>
    <mergeCell ref="B31:G31"/>
    <mergeCell ref="B32:G32"/>
    <mergeCell ref="B33:G33"/>
    <mergeCell ref="B34:G34"/>
    <mergeCell ref="B35:G35"/>
    <mergeCell ref="B51:G51"/>
    <mergeCell ref="B52:G52"/>
    <mergeCell ref="B53:G53"/>
    <mergeCell ref="B54:G54"/>
    <mergeCell ref="B55:G55"/>
    <mergeCell ref="B56:G56"/>
    <mergeCell ref="B43:G43"/>
    <mergeCell ref="B44:G44"/>
    <mergeCell ref="B45:G45"/>
    <mergeCell ref="B48:G48"/>
    <mergeCell ref="B49:G49"/>
    <mergeCell ref="B50:G50"/>
    <mergeCell ref="B63:G63"/>
    <mergeCell ref="B64:G64"/>
    <mergeCell ref="E68:F68"/>
    <mergeCell ref="E71:F71"/>
    <mergeCell ref="E74:F74"/>
    <mergeCell ref="E77:F77"/>
    <mergeCell ref="B57:G57"/>
    <mergeCell ref="B58:G58"/>
    <mergeCell ref="B59:G59"/>
    <mergeCell ref="B60:G60"/>
    <mergeCell ref="B61:G61"/>
    <mergeCell ref="B62:G62"/>
    <mergeCell ref="E136:F136"/>
    <mergeCell ref="E145:F145"/>
    <mergeCell ref="H149:H150"/>
    <mergeCell ref="I149:I150"/>
    <mergeCell ref="E167:F167"/>
    <mergeCell ref="B169:C169"/>
    <mergeCell ref="D169:E169"/>
    <mergeCell ref="F169:G169"/>
    <mergeCell ref="E84:F84"/>
    <mergeCell ref="E98:F98"/>
    <mergeCell ref="E114:F114"/>
    <mergeCell ref="E121:F121"/>
    <mergeCell ref="E126:F126"/>
    <mergeCell ref="E132:F132"/>
    <mergeCell ref="B184:G184"/>
    <mergeCell ref="B185:G185"/>
    <mergeCell ref="B186:G186"/>
    <mergeCell ref="B187:G187"/>
    <mergeCell ref="B188:G188"/>
    <mergeCell ref="B189:G189"/>
    <mergeCell ref="B170:G170"/>
    <mergeCell ref="B178:G178"/>
    <mergeCell ref="B180:G180"/>
    <mergeCell ref="B181:F181"/>
    <mergeCell ref="B182:F182"/>
    <mergeCell ref="B183:F183"/>
    <mergeCell ref="H204:I204"/>
    <mergeCell ref="C205:I205"/>
    <mergeCell ref="C206:I206"/>
    <mergeCell ref="B208:I208"/>
    <mergeCell ref="B209:I210"/>
    <mergeCell ref="B211:I211"/>
    <mergeCell ref="B191:G191"/>
    <mergeCell ref="B192:G192"/>
    <mergeCell ref="B193:G193"/>
    <mergeCell ref="B194:G194"/>
    <mergeCell ref="B195:G195"/>
    <mergeCell ref="B196:G196"/>
    <mergeCell ref="B221:I222"/>
    <mergeCell ref="B223:I223"/>
    <mergeCell ref="B224:I225"/>
    <mergeCell ref="B226:I226"/>
    <mergeCell ref="B227:I228"/>
    <mergeCell ref="B212:I213"/>
    <mergeCell ref="B214:I214"/>
    <mergeCell ref="B215:I216"/>
    <mergeCell ref="B217:I217"/>
    <mergeCell ref="B218:I219"/>
    <mergeCell ref="B220:I220"/>
  </mergeCells>
  <hyperlinks>
    <hyperlink ref="H204" r:id="rId1"/>
    <hyperlink ref="C206" r:id="rId2"/>
    <hyperlink ref="C205:I205" r:id="rId3" display="https://www.cgd.pt/English/Investor-Relations/Debt-Issuances/Prospectus/Pages/CGD-Covered-Bonds.aspx"/>
    <hyperlink ref="C205" r:id="rId4"/>
  </hyperlinks>
  <pageMargins left="0.70866141732283472" right="0.70866141732283472" top="0.74803149606299213" bottom="0.74803149606299213" header="0.31496062992125984" footer="0.31496062992125984"/>
  <pageSetup paperSize="9" scale="55"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 zoomScale="80" zoomScaleNormal="80" workbookViewId="0">
      <selection activeCell="B1" sqref="B1:I228"/>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07" t="s">
        <v>1569</v>
      </c>
      <c r="B1" s="507"/>
    </row>
    <row r="2" spans="1:13" ht="31" x14ac:dyDescent="0.35">
      <c r="A2" s="189" t="s">
        <v>1568</v>
      </c>
      <c r="B2" s="189"/>
      <c r="C2" s="64"/>
      <c r="D2" s="64"/>
      <c r="E2" s="64"/>
      <c r="F2" s="197" t="s">
        <v>2094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213</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275" t="s">
        <v>2884</v>
      </c>
      <c r="D14" s="275" t="s">
        <v>2889</v>
      </c>
      <c r="E14" s="72"/>
      <c r="F14" s="72"/>
      <c r="G14" s="72"/>
      <c r="H14" s="64"/>
      <c r="L14" s="64"/>
      <c r="M14" s="64"/>
    </row>
    <row r="15" spans="1:13" x14ac:dyDescent="0.35">
      <c r="A15" s="66" t="s">
        <v>1468</v>
      </c>
      <c r="B15" s="83" t="s">
        <v>433</v>
      </c>
      <c r="C15" s="275" t="s">
        <v>2884</v>
      </c>
      <c r="D15" s="275" t="s">
        <v>2889</v>
      </c>
      <c r="E15" s="72"/>
      <c r="F15" s="72"/>
      <c r="G15" s="72"/>
      <c r="H15" s="64"/>
      <c r="L15" s="64"/>
      <c r="M15" s="64"/>
    </row>
    <row r="16" spans="1:13" x14ac:dyDescent="0.35">
      <c r="A16" s="66" t="s">
        <v>1469</v>
      </c>
      <c r="B16" s="83" t="s">
        <v>1433</v>
      </c>
      <c r="C16" s="275" t="s">
        <v>2885</v>
      </c>
      <c r="E16" s="72"/>
      <c r="F16" s="72"/>
      <c r="G16" s="72"/>
      <c r="H16" s="64"/>
      <c r="L16" s="64"/>
      <c r="M16" s="64"/>
    </row>
    <row r="17" spans="1:13" x14ac:dyDescent="0.35">
      <c r="A17" s="66" t="s">
        <v>1470</v>
      </c>
      <c r="B17" s="272" t="s">
        <v>1434</v>
      </c>
      <c r="C17" s="275" t="s">
        <v>2885</v>
      </c>
      <c r="E17" s="72"/>
      <c r="F17" s="72"/>
      <c r="G17" s="72"/>
      <c r="H17" s="64"/>
      <c r="L17" s="64"/>
      <c r="M17" s="64"/>
    </row>
    <row r="18" spans="1:13" x14ac:dyDescent="0.35">
      <c r="A18" s="66" t="s">
        <v>1471</v>
      </c>
      <c r="B18" s="83" t="s">
        <v>1435</v>
      </c>
      <c r="C18" s="275" t="s">
        <v>2885</v>
      </c>
      <c r="E18" s="72"/>
      <c r="F18" s="72"/>
      <c r="G18" s="72"/>
      <c r="H18" s="64"/>
      <c r="L18" s="64"/>
      <c r="M18" s="64"/>
    </row>
    <row r="19" spans="1:13" x14ac:dyDescent="0.35">
      <c r="A19" s="66" t="s">
        <v>1472</v>
      </c>
      <c r="B19" s="83" t="s">
        <v>1436</v>
      </c>
      <c r="C19" s="275" t="s">
        <v>2885</v>
      </c>
      <c r="E19" s="72"/>
      <c r="F19" s="72"/>
      <c r="G19" s="72"/>
      <c r="H19" s="64"/>
      <c r="L19" s="64"/>
      <c r="M19" s="64"/>
    </row>
    <row r="20" spans="1:13" x14ac:dyDescent="0.35">
      <c r="A20" s="66" t="s">
        <v>1473</v>
      </c>
      <c r="B20" s="83" t="s">
        <v>1437</v>
      </c>
      <c r="C20" s="275" t="s">
        <v>2884</v>
      </c>
      <c r="E20" s="72"/>
      <c r="F20" s="72"/>
      <c r="G20" s="72"/>
      <c r="H20" s="64"/>
      <c r="L20" s="64"/>
      <c r="M20" s="64"/>
    </row>
    <row r="21" spans="1:13" x14ac:dyDescent="0.35">
      <c r="A21" s="66" t="s">
        <v>1474</v>
      </c>
      <c r="B21" s="83" t="s">
        <v>1438</v>
      </c>
      <c r="C21" s="66" t="s">
        <v>2885</v>
      </c>
      <c r="E21" s="72"/>
      <c r="F21" s="72"/>
      <c r="G21" s="72"/>
      <c r="H21" s="64"/>
      <c r="L21" s="64"/>
      <c r="M21" s="64"/>
    </row>
    <row r="22" spans="1:13" x14ac:dyDescent="0.35">
      <c r="A22" s="66" t="s">
        <v>1475</v>
      </c>
      <c r="B22" s="83" t="s">
        <v>1439</v>
      </c>
      <c r="C22" s="66" t="s">
        <v>2885</v>
      </c>
      <c r="E22" s="72"/>
      <c r="F22" s="72"/>
      <c r="G22" s="72"/>
      <c r="H22" s="64"/>
      <c r="L22" s="64"/>
      <c r="M22" s="64"/>
    </row>
    <row r="23" spans="1:13" x14ac:dyDescent="0.35">
      <c r="A23" s="66" t="s">
        <v>1476</v>
      </c>
      <c r="B23" s="83" t="s">
        <v>1545</v>
      </c>
      <c r="C23" s="66" t="s">
        <v>2886</v>
      </c>
      <c r="D23" s="66" t="s">
        <v>2888</v>
      </c>
      <c r="E23" s="72"/>
      <c r="F23" s="72"/>
      <c r="G23" s="72"/>
      <c r="H23" s="64"/>
      <c r="L23" s="64"/>
      <c r="M23" s="64"/>
    </row>
    <row r="24" spans="1:13" x14ac:dyDescent="0.35">
      <c r="A24" s="66" t="s">
        <v>1547</v>
      </c>
      <c r="B24" s="83" t="s">
        <v>1546</v>
      </c>
      <c r="C24" s="66" t="s">
        <v>2887</v>
      </c>
      <c r="D24" s="66" t="s">
        <v>2895</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286" t="s">
        <v>83</v>
      </c>
      <c r="H75" s="64"/>
    </row>
    <row r="76" spans="1:14" x14ac:dyDescent="0.35">
      <c r="A76" s="66" t="s">
        <v>1528</v>
      </c>
      <c r="B76" s="66" t="s">
        <v>1564</v>
      </c>
      <c r="C76" s="66" t="s">
        <v>83</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286" t="s">
        <v>83</v>
      </c>
      <c r="D82" s="286" t="s">
        <v>83</v>
      </c>
      <c r="E82" s="286" t="s">
        <v>83</v>
      </c>
      <c r="F82" s="286" t="s">
        <v>83</v>
      </c>
      <c r="G82" s="286" t="s">
        <v>83</v>
      </c>
      <c r="H82" s="64"/>
    </row>
    <row r="83" spans="1:8" x14ac:dyDescent="0.35">
      <c r="A83" s="66" t="s">
        <v>1535</v>
      </c>
      <c r="B83" s="66" t="s">
        <v>1553</v>
      </c>
      <c r="C83" s="66" t="s">
        <v>83</v>
      </c>
      <c r="D83" s="66" t="s">
        <v>83</v>
      </c>
      <c r="E83" s="66" t="s">
        <v>83</v>
      </c>
      <c r="F83" s="66" t="s">
        <v>83</v>
      </c>
      <c r="G83" s="66" t="s">
        <v>83</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abSelected="1" zoomScale="60" zoomScaleNormal="6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507" t="s">
        <v>1569</v>
      </c>
      <c r="B1" s="507"/>
    </row>
    <row r="2" spans="1:7" ht="31" x14ac:dyDescent="0.35">
      <c r="A2" s="189" t="s">
        <v>2538</v>
      </c>
      <c r="B2" s="189"/>
      <c r="C2" s="64"/>
      <c r="D2" s="64"/>
      <c r="E2" s="64"/>
      <c r="F2" s="223" t="s">
        <v>2094</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509" t="s">
        <v>2539</v>
      </c>
      <c r="C6" s="510"/>
      <c r="D6" s="286"/>
      <c r="E6" s="232"/>
      <c r="F6" s="232"/>
      <c r="G6" s="232"/>
    </row>
    <row r="7" spans="1:7" x14ac:dyDescent="0.35">
      <c r="A7" s="337"/>
      <c r="B7" s="511" t="s">
        <v>1705</v>
      </c>
      <c r="C7" s="511"/>
      <c r="D7" s="334"/>
      <c r="E7" s="227"/>
      <c r="F7" s="227"/>
      <c r="G7" s="227"/>
    </row>
    <row r="8" spans="1:7" x14ac:dyDescent="0.35">
      <c r="A8" s="227"/>
      <c r="B8" s="512" t="s">
        <v>1706</v>
      </c>
      <c r="C8" s="513"/>
      <c r="D8" s="334"/>
      <c r="E8" s="227"/>
      <c r="F8" s="227"/>
      <c r="G8" s="227"/>
    </row>
    <row r="9" spans="1:7" x14ac:dyDescent="0.35">
      <c r="A9" s="227"/>
      <c r="B9" s="514" t="s">
        <v>1707</v>
      </c>
      <c r="C9" s="515"/>
      <c r="D9" s="334"/>
      <c r="E9" s="227"/>
      <c r="F9" s="227"/>
      <c r="G9" s="227"/>
    </row>
    <row r="10" spans="1:7" ht="15" thickBot="1" x14ac:dyDescent="0.4">
      <c r="A10" s="227"/>
      <c r="B10" s="516" t="s">
        <v>1708</v>
      </c>
      <c r="C10" s="517"/>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508" t="s">
        <v>1705</v>
      </c>
      <c r="C14" s="508"/>
      <c r="D14" s="77"/>
      <c r="E14" s="77"/>
      <c r="F14" s="77"/>
      <c r="G14" s="77"/>
    </row>
    <row r="15" spans="1:7" x14ac:dyDescent="0.35">
      <c r="A15" s="85"/>
      <c r="B15" s="85" t="s">
        <v>1709</v>
      </c>
      <c r="C15" s="85" t="s">
        <v>113</v>
      </c>
      <c r="D15" s="85" t="s">
        <v>1710</v>
      </c>
      <c r="E15" s="85"/>
      <c r="F15" s="85" t="s">
        <v>1711</v>
      </c>
      <c r="G15" s="85" t="s">
        <v>1712</v>
      </c>
    </row>
    <row r="16" spans="1:7" x14ac:dyDescent="0.35">
      <c r="A16" s="227" t="s">
        <v>1713</v>
      </c>
      <c r="B16" s="225" t="s">
        <v>1714</v>
      </c>
      <c r="C16" s="342" t="s">
        <v>83</v>
      </c>
      <c r="D16" s="343" t="s">
        <v>83</v>
      </c>
      <c r="E16" s="224"/>
      <c r="F16" s="254" t="str">
        <f>IF(OR('B1. HTT Mortgage Assets'!$C$15=0,C16="[For completion]"),"",C16/'B1. HTT Mortgage Assets'!$C$15)</f>
        <v/>
      </c>
      <c r="G16" s="254" t="str">
        <f>IF(OR('B1. HTT Mortgage Assets'!$F$28=0,D16="[For completion]"),"",D16/'B1. HTT Mortgage Assets'!$F$28)</f>
        <v/>
      </c>
    </row>
    <row r="17" spans="1:7" x14ac:dyDescent="0.35">
      <c r="A17" s="227" t="s">
        <v>1716</v>
      </c>
      <c r="B17" s="244" t="s">
        <v>2450</v>
      </c>
      <c r="C17" s="342" t="s">
        <v>83</v>
      </c>
      <c r="D17" s="343" t="s">
        <v>83</v>
      </c>
      <c r="E17" s="224"/>
      <c r="F17" s="254" t="str">
        <f>IF(OR('B1. HTT Mortgage Assets'!$C$15=0,C17="[For completion]"),"",C17/'B1. HTT Mortgage Assets'!$C$15)</f>
        <v/>
      </c>
      <c r="G17" s="254" t="str">
        <f>IF(OR('B1. HTT Mortgage Assets'!$F$28=0,D17="[For completion]"),"",D17/'B1. HTT Mortgage Assets'!$F$28)</f>
        <v/>
      </c>
    </row>
    <row r="18" spans="1:7" x14ac:dyDescent="0.35">
      <c r="A18" s="227" t="s">
        <v>1717</v>
      </c>
      <c r="B18" s="244" t="s">
        <v>1719</v>
      </c>
      <c r="C18" s="342" t="s">
        <v>83</v>
      </c>
      <c r="D18" s="343" t="s">
        <v>83</v>
      </c>
      <c r="E18" s="224"/>
      <c r="F18" s="254" t="str">
        <f>IF(OR('B1. HTT Mortgage Assets'!$C$15=0,C18="[For completion]"),"",C18/'B1. HTT Mortgage Assets'!$C$15)</f>
        <v/>
      </c>
      <c r="G18" s="254" t="str">
        <f>IF(OR('B1. HTT Mortgage Assets'!$F$28=0,D18="[For completion]"),"",D18/'B1. HTT Mortgage Assets'!$F$28)</f>
        <v/>
      </c>
    </row>
    <row r="19" spans="1:7" x14ac:dyDescent="0.35">
      <c r="A19" s="286" t="s">
        <v>1718</v>
      </c>
      <c r="B19" s="244" t="s">
        <v>2057</v>
      </c>
      <c r="C19" s="260">
        <f>SUM(C16:C18)</f>
        <v>0</v>
      </c>
      <c r="D19" s="258">
        <v>0</v>
      </c>
      <c r="E19" s="224"/>
      <c r="F19" s="254">
        <v>0</v>
      </c>
      <c r="G19" s="254">
        <v>0</v>
      </c>
    </row>
    <row r="20" spans="1:7" x14ac:dyDescent="0.35">
      <c r="A20" s="244" t="s">
        <v>2516</v>
      </c>
      <c r="B20" s="241" t="s">
        <v>150</v>
      </c>
      <c r="C20" s="344"/>
      <c r="D20" s="344"/>
      <c r="E20" s="224"/>
      <c r="F20" s="244"/>
      <c r="G20" s="244"/>
    </row>
    <row r="21" spans="1:7" x14ac:dyDescent="0.35">
      <c r="A21" s="244" t="s">
        <v>2517</v>
      </c>
      <c r="B21" s="241" t="s">
        <v>150</v>
      </c>
      <c r="C21" s="344"/>
      <c r="D21" s="344"/>
      <c r="E21" s="224"/>
      <c r="F21" s="244"/>
      <c r="G21" s="244"/>
    </row>
    <row r="22" spans="1:7" x14ac:dyDescent="0.35">
      <c r="A22" s="244" t="s">
        <v>2518</v>
      </c>
      <c r="B22" s="241" t="s">
        <v>150</v>
      </c>
      <c r="C22" s="344"/>
      <c r="D22" s="344"/>
      <c r="E22" s="224"/>
      <c r="F22" s="244"/>
      <c r="G22" s="244"/>
    </row>
    <row r="23" spans="1:7" x14ac:dyDescent="0.35">
      <c r="A23" s="244" t="s">
        <v>2519</v>
      </c>
      <c r="B23" s="241" t="s">
        <v>150</v>
      </c>
      <c r="C23" s="344"/>
      <c r="D23" s="344"/>
      <c r="E23" s="224"/>
      <c r="F23" s="244"/>
      <c r="G23" s="244"/>
    </row>
    <row r="24" spans="1:7" x14ac:dyDescent="0.35">
      <c r="A24" s="244" t="s">
        <v>2520</v>
      </c>
      <c r="B24" s="241" t="s">
        <v>150</v>
      </c>
      <c r="C24" s="344"/>
      <c r="D24" s="344"/>
      <c r="E24" s="224"/>
      <c r="F24" s="244"/>
      <c r="G24" s="244"/>
    </row>
    <row r="25" spans="1:7" ht="18.5" x14ac:dyDescent="0.35">
      <c r="A25" s="77"/>
      <c r="B25" s="508" t="s">
        <v>1706</v>
      </c>
      <c r="C25" s="508"/>
      <c r="D25" s="77"/>
      <c r="E25" s="77"/>
      <c r="F25" s="77"/>
      <c r="G25" s="77"/>
    </row>
    <row r="26" spans="1:7" x14ac:dyDescent="0.35">
      <c r="A26" s="85"/>
      <c r="B26" s="85" t="s">
        <v>1720</v>
      </c>
      <c r="C26" s="85" t="s">
        <v>113</v>
      </c>
      <c r="D26" s="85"/>
      <c r="E26" s="85"/>
      <c r="F26" s="85" t="s">
        <v>1721</v>
      </c>
      <c r="G26" s="85"/>
    </row>
    <row r="27" spans="1:7" x14ac:dyDescent="0.35">
      <c r="A27" s="237" t="s">
        <v>1722</v>
      </c>
      <c r="B27" s="237" t="s">
        <v>485</v>
      </c>
      <c r="C27" s="345" t="s">
        <v>83</v>
      </c>
      <c r="D27" s="255"/>
      <c r="E27" s="237"/>
      <c r="F27" s="254" t="str">
        <f>IF($C$30=0,"",IF(C27="[For completion]","",C27/$C$30))</f>
        <v/>
      </c>
      <c r="G27" s="224"/>
    </row>
    <row r="28" spans="1:7" x14ac:dyDescent="0.35">
      <c r="A28" s="237" t="s">
        <v>1723</v>
      </c>
      <c r="B28" s="237" t="s">
        <v>487</v>
      </c>
      <c r="C28" s="345" t="s">
        <v>83</v>
      </c>
      <c r="D28" s="255"/>
      <c r="E28" s="237"/>
      <c r="F28" s="254" t="str">
        <f t="shared" ref="F28:F29" si="0">IF($C$30=0,"",IF(C28="[For completion]","",C28/$C$30))</f>
        <v/>
      </c>
      <c r="G28" s="224"/>
    </row>
    <row r="29" spans="1:7" x14ac:dyDescent="0.35">
      <c r="A29" s="237" t="s">
        <v>1724</v>
      </c>
      <c r="B29" s="237" t="s">
        <v>146</v>
      </c>
      <c r="C29" s="345" t="s">
        <v>83</v>
      </c>
      <c r="D29" s="255"/>
      <c r="E29" s="237"/>
      <c r="F29" s="254" t="str">
        <f t="shared" si="0"/>
        <v/>
      </c>
      <c r="G29" s="224"/>
    </row>
    <row r="30" spans="1:7" x14ac:dyDescent="0.35">
      <c r="A30" s="237" t="s">
        <v>1725</v>
      </c>
      <c r="B30" s="239" t="s">
        <v>148</v>
      </c>
      <c r="C30" s="255">
        <f>SUM(C27:C29)</f>
        <v>0</v>
      </c>
      <c r="D30" s="237"/>
      <c r="E30" s="237"/>
      <c r="F30" s="252">
        <v>0</v>
      </c>
      <c r="G30" s="224"/>
    </row>
    <row r="31" spans="1:7" x14ac:dyDescent="0.35">
      <c r="A31" s="237" t="s">
        <v>1726</v>
      </c>
      <c r="B31" s="241" t="s">
        <v>1425</v>
      </c>
      <c r="C31" s="345"/>
      <c r="D31" s="237"/>
      <c r="E31" s="237"/>
      <c r="F31" s="254" t="str">
        <f>IF($C$30=0,"",IF(C31="[For completion]","",C31/$C$30))</f>
        <v/>
      </c>
      <c r="G31" s="224"/>
    </row>
    <row r="32" spans="1:7" x14ac:dyDescent="0.35">
      <c r="A32" s="237" t="s">
        <v>1727</v>
      </c>
      <c r="B32" s="241" t="s">
        <v>2521</v>
      </c>
      <c r="C32" s="345"/>
      <c r="D32" s="237"/>
      <c r="E32" s="237"/>
      <c r="F32" s="254" t="str">
        <f t="shared" ref="F32:F39" si="1">IF($C$30=0,"",IF(C32="[For completion]","",C32/$C$30))</f>
        <v/>
      </c>
      <c r="G32" s="72"/>
    </row>
    <row r="33" spans="1:7" x14ac:dyDescent="0.35">
      <c r="A33" s="237" t="s">
        <v>1728</v>
      </c>
      <c r="B33" s="241" t="s">
        <v>2522</v>
      </c>
      <c r="C33" s="345"/>
      <c r="D33" s="237"/>
      <c r="E33" s="237"/>
      <c r="F33" s="254" t="str">
        <f>IF($C$30=0,"",IF(C33="[For completion]","",C33/$C$30))</f>
        <v/>
      </c>
      <c r="G33" s="72"/>
    </row>
    <row r="34" spans="1:7" x14ac:dyDescent="0.35">
      <c r="A34" s="237" t="s">
        <v>1729</v>
      </c>
      <c r="B34" s="241" t="s">
        <v>2523</v>
      </c>
      <c r="C34" s="345"/>
      <c r="D34" s="237"/>
      <c r="E34" s="237"/>
      <c r="F34" s="254" t="str">
        <f t="shared" si="1"/>
        <v/>
      </c>
      <c r="G34" s="72"/>
    </row>
    <row r="35" spans="1:7" x14ac:dyDescent="0.35">
      <c r="A35" s="237" t="s">
        <v>1730</v>
      </c>
      <c r="B35" s="241" t="s">
        <v>2058</v>
      </c>
      <c r="C35" s="345"/>
      <c r="D35" s="237"/>
      <c r="E35" s="237"/>
      <c r="F35" s="254" t="str">
        <f t="shared" si="1"/>
        <v/>
      </c>
      <c r="G35" s="72"/>
    </row>
    <row r="36" spans="1:7" x14ac:dyDescent="0.35">
      <c r="A36" s="237" t="s">
        <v>1731</v>
      </c>
      <c r="B36" s="241" t="s">
        <v>2524</v>
      </c>
      <c r="C36" s="345"/>
      <c r="D36" s="237"/>
      <c r="E36" s="237"/>
      <c r="F36" s="254" t="str">
        <f t="shared" si="1"/>
        <v/>
      </c>
      <c r="G36" s="232"/>
    </row>
    <row r="37" spans="1:7" x14ac:dyDescent="0.35">
      <c r="A37" s="237" t="s">
        <v>1732</v>
      </c>
      <c r="B37" s="241" t="s">
        <v>2525</v>
      </c>
      <c r="C37" s="345"/>
      <c r="D37" s="237"/>
      <c r="E37" s="237"/>
      <c r="F37" s="254" t="str">
        <f t="shared" si="1"/>
        <v/>
      </c>
      <c r="G37" s="72"/>
    </row>
    <row r="38" spans="1:7" x14ac:dyDescent="0.35">
      <c r="A38" s="237" t="s">
        <v>1733</v>
      </c>
      <c r="B38" s="241" t="s">
        <v>2526</v>
      </c>
      <c r="C38" s="345"/>
      <c r="D38" s="237"/>
      <c r="E38" s="237"/>
      <c r="F38" s="254" t="str">
        <f t="shared" si="1"/>
        <v/>
      </c>
      <c r="G38" s="72"/>
    </row>
    <row r="39" spans="1:7" x14ac:dyDescent="0.35">
      <c r="A39" s="237" t="s">
        <v>1734</v>
      </c>
      <c r="B39" s="241" t="s">
        <v>2059</v>
      </c>
      <c r="C39" s="345"/>
      <c r="D39" s="237"/>
      <c r="E39" s="224"/>
      <c r="F39" s="254" t="str">
        <f t="shared" si="1"/>
        <v/>
      </c>
      <c r="G39" s="72"/>
    </row>
    <row r="40" spans="1:7" x14ac:dyDescent="0.35">
      <c r="A40" s="237" t="s">
        <v>1735</v>
      </c>
      <c r="B40" s="347" t="s">
        <v>150</v>
      </c>
      <c r="C40" s="345"/>
      <c r="D40" s="237"/>
      <c r="E40" s="224"/>
      <c r="F40" s="244"/>
      <c r="G40" s="244"/>
    </row>
    <row r="41" spans="1:7" x14ac:dyDescent="0.35">
      <c r="A41" s="237" t="s">
        <v>1736</v>
      </c>
      <c r="B41" s="347" t="s">
        <v>150</v>
      </c>
      <c r="C41" s="346"/>
      <c r="D41" s="236"/>
      <c r="E41" s="224"/>
      <c r="F41" s="244"/>
      <c r="G41" s="244"/>
    </row>
    <row r="42" spans="1:7" x14ac:dyDescent="0.35">
      <c r="A42" s="237" t="s">
        <v>1737</v>
      </c>
      <c r="B42" s="347" t="s">
        <v>150</v>
      </c>
      <c r="C42" s="346"/>
      <c r="D42" s="236"/>
      <c r="E42" s="236"/>
      <c r="F42" s="244"/>
      <c r="G42" s="244"/>
    </row>
    <row r="43" spans="1:7" x14ac:dyDescent="0.35">
      <c r="A43" s="237" t="s">
        <v>1738</v>
      </c>
      <c r="B43" s="347" t="s">
        <v>150</v>
      </c>
      <c r="C43" s="346"/>
      <c r="D43" s="236"/>
      <c r="E43" s="236"/>
      <c r="F43" s="244"/>
      <c r="G43" s="244"/>
    </row>
    <row r="44" spans="1:7" x14ac:dyDescent="0.35">
      <c r="A44" s="237" t="s">
        <v>1739</v>
      </c>
      <c r="B44" s="347" t="s">
        <v>150</v>
      </c>
      <c r="C44" s="346"/>
      <c r="D44" s="236"/>
      <c r="E44" s="236"/>
      <c r="F44" s="244"/>
      <c r="G44" s="244"/>
    </row>
    <row r="45" spans="1:7" x14ac:dyDescent="0.35">
      <c r="A45" s="237" t="s">
        <v>1740</v>
      </c>
      <c r="B45" s="347" t="s">
        <v>150</v>
      </c>
      <c r="C45" s="346"/>
      <c r="D45" s="236"/>
      <c r="E45" s="236"/>
      <c r="F45" s="244"/>
      <c r="G45" s="244"/>
    </row>
    <row r="46" spans="1:7" x14ac:dyDescent="0.35">
      <c r="A46" s="237" t="s">
        <v>1741</v>
      </c>
      <c r="B46" s="347" t="s">
        <v>150</v>
      </c>
      <c r="C46" s="346"/>
      <c r="D46" s="236"/>
      <c r="E46" s="236"/>
      <c r="F46" s="244"/>
      <c r="G46" s="244"/>
    </row>
    <row r="47" spans="1:7" x14ac:dyDescent="0.35">
      <c r="A47" s="237" t="s">
        <v>1742</v>
      </c>
      <c r="B47" s="347" t="s">
        <v>150</v>
      </c>
      <c r="C47" s="346"/>
      <c r="D47" s="236"/>
      <c r="E47" s="236"/>
      <c r="F47" s="244"/>
    </row>
    <row r="48" spans="1:7" x14ac:dyDescent="0.35">
      <c r="A48" s="237" t="s">
        <v>1743</v>
      </c>
      <c r="B48" s="347" t="s">
        <v>150</v>
      </c>
      <c r="C48" s="346"/>
      <c r="D48" s="236"/>
      <c r="E48" s="236"/>
      <c r="F48" s="244"/>
      <c r="G48" s="224"/>
    </row>
    <row r="49" spans="1:7" x14ac:dyDescent="0.35">
      <c r="A49" s="85"/>
      <c r="B49" s="85" t="s">
        <v>502</v>
      </c>
      <c r="C49" s="85" t="s">
        <v>503</v>
      </c>
      <c r="D49" s="85" t="s">
        <v>504</v>
      </c>
      <c r="E49" s="85"/>
      <c r="F49" s="85" t="s">
        <v>1721</v>
      </c>
      <c r="G49" s="85"/>
    </row>
    <row r="50" spans="1:7" x14ac:dyDescent="0.35">
      <c r="A50" s="237" t="s">
        <v>1744</v>
      </c>
      <c r="B50" s="237" t="s">
        <v>2060</v>
      </c>
      <c r="C50" s="349" t="s">
        <v>83</v>
      </c>
      <c r="D50" s="349" t="s">
        <v>83</v>
      </c>
      <c r="E50" s="237"/>
      <c r="F50" s="256" t="s">
        <v>83</v>
      </c>
      <c r="G50" s="244"/>
    </row>
    <row r="51" spans="1:7" x14ac:dyDescent="0.35">
      <c r="A51" s="237" t="s">
        <v>1745</v>
      </c>
      <c r="B51" s="348" t="s">
        <v>509</v>
      </c>
      <c r="C51" s="350"/>
      <c r="D51" s="350"/>
      <c r="E51" s="237"/>
      <c r="F51" s="237"/>
      <c r="G51" s="244"/>
    </row>
    <row r="52" spans="1:7" x14ac:dyDescent="0.35">
      <c r="A52" s="237" t="s">
        <v>1746</v>
      </c>
      <c r="B52" s="348" t="s">
        <v>511</v>
      </c>
      <c r="C52" s="350"/>
      <c r="D52" s="350"/>
      <c r="E52" s="237"/>
      <c r="F52" s="237"/>
      <c r="G52" s="244"/>
    </row>
    <row r="53" spans="1:7" x14ac:dyDescent="0.35">
      <c r="A53" s="237" t="s">
        <v>1747</v>
      </c>
      <c r="B53" s="242"/>
      <c r="C53" s="237"/>
      <c r="D53" s="237"/>
      <c r="E53" s="237"/>
      <c r="F53" s="237"/>
      <c r="G53" s="244"/>
    </row>
    <row r="54" spans="1:7" x14ac:dyDescent="0.35">
      <c r="A54" s="237" t="s">
        <v>1748</v>
      </c>
      <c r="B54" s="242"/>
      <c r="C54" s="237"/>
      <c r="D54" s="237"/>
      <c r="E54" s="237"/>
      <c r="F54" s="237"/>
      <c r="G54" s="244"/>
    </row>
    <row r="55" spans="1:7" x14ac:dyDescent="0.35">
      <c r="A55" s="237" t="s">
        <v>1749</v>
      </c>
      <c r="B55" s="242"/>
      <c r="C55" s="237"/>
      <c r="D55" s="237"/>
      <c r="E55" s="237"/>
      <c r="F55" s="237"/>
      <c r="G55" s="244"/>
    </row>
    <row r="56" spans="1:7" x14ac:dyDescent="0.35">
      <c r="A56" s="237" t="s">
        <v>1750</v>
      </c>
      <c r="B56" s="242"/>
      <c r="C56" s="237"/>
      <c r="D56" s="237"/>
      <c r="E56" s="237"/>
      <c r="F56" s="237"/>
      <c r="G56" s="244"/>
    </row>
    <row r="57" spans="1:7" x14ac:dyDescent="0.35">
      <c r="A57" s="85"/>
      <c r="B57" s="85" t="s">
        <v>514</v>
      </c>
      <c r="C57" s="85" t="s">
        <v>515</v>
      </c>
      <c r="D57" s="85" t="s">
        <v>516</v>
      </c>
      <c r="E57" s="85"/>
      <c r="F57" s="85" t="s">
        <v>2634</v>
      </c>
      <c r="G57" s="85"/>
    </row>
    <row r="58" spans="1:7" x14ac:dyDescent="0.35">
      <c r="A58" s="237" t="s">
        <v>1751</v>
      </c>
      <c r="B58" s="237" t="s">
        <v>518</v>
      </c>
      <c r="C58" s="351" t="s">
        <v>83</v>
      </c>
      <c r="D58" s="351" t="s">
        <v>83</v>
      </c>
      <c r="E58" s="256"/>
      <c r="F58" s="252" t="s">
        <v>83</v>
      </c>
      <c r="G58" s="244"/>
    </row>
    <row r="59" spans="1:7" x14ac:dyDescent="0.35">
      <c r="A59" s="237" t="s">
        <v>1752</v>
      </c>
      <c r="B59" s="237"/>
      <c r="C59" s="252"/>
      <c r="D59" s="252"/>
      <c r="E59" s="256"/>
      <c r="F59" s="252"/>
      <c r="G59" s="244"/>
    </row>
    <row r="60" spans="1:7" x14ac:dyDescent="0.35">
      <c r="A60" s="237" t="s">
        <v>1753</v>
      </c>
      <c r="B60" s="237"/>
      <c r="C60" s="252"/>
      <c r="D60" s="252"/>
      <c r="E60" s="256"/>
      <c r="F60" s="252"/>
      <c r="G60" s="244"/>
    </row>
    <row r="61" spans="1:7" x14ac:dyDescent="0.35">
      <c r="A61" s="237" t="s">
        <v>1754</v>
      </c>
      <c r="B61" s="237"/>
      <c r="C61" s="252"/>
      <c r="D61" s="252"/>
      <c r="E61" s="256"/>
      <c r="F61" s="252"/>
      <c r="G61" s="244"/>
    </row>
    <row r="62" spans="1:7" x14ac:dyDescent="0.35">
      <c r="A62" s="237" t="s">
        <v>1755</v>
      </c>
      <c r="B62" s="237"/>
      <c r="C62" s="252"/>
      <c r="D62" s="252"/>
      <c r="E62" s="256"/>
      <c r="F62" s="252"/>
      <c r="G62" s="244"/>
    </row>
    <row r="63" spans="1:7" x14ac:dyDescent="0.35">
      <c r="A63" s="237" t="s">
        <v>1756</v>
      </c>
      <c r="B63" s="237"/>
      <c r="C63" s="252"/>
      <c r="D63" s="252"/>
      <c r="E63" s="256"/>
      <c r="F63" s="252"/>
      <c r="G63" s="244"/>
    </row>
    <row r="64" spans="1:7" x14ac:dyDescent="0.35">
      <c r="A64" s="237" t="s">
        <v>1757</v>
      </c>
      <c r="B64" s="237"/>
      <c r="C64" s="252"/>
      <c r="D64" s="252"/>
      <c r="E64" s="256"/>
      <c r="F64" s="252"/>
      <c r="G64" s="244"/>
    </row>
    <row r="65" spans="1:7" x14ac:dyDescent="0.35">
      <c r="A65" s="85"/>
      <c r="B65" s="85" t="s">
        <v>525</v>
      </c>
      <c r="C65" s="85" t="s">
        <v>515</v>
      </c>
      <c r="D65" s="85" t="s">
        <v>516</v>
      </c>
      <c r="E65" s="85"/>
      <c r="F65" s="85" t="s">
        <v>2634</v>
      </c>
      <c r="G65" s="85"/>
    </row>
    <row r="66" spans="1:7" x14ac:dyDescent="0.35">
      <c r="A66" s="237" t="s">
        <v>1758</v>
      </c>
      <c r="B66" s="243" t="s">
        <v>527</v>
      </c>
      <c r="C66" s="251">
        <f>SUM(C67:C93)</f>
        <v>0</v>
      </c>
      <c r="D66" s="251">
        <f>SUM(D67:D93)</f>
        <v>0</v>
      </c>
      <c r="E66" s="252"/>
      <c r="F66" s="251">
        <f>SUM(F67:F93)</f>
        <v>0</v>
      </c>
      <c r="G66" s="244"/>
    </row>
    <row r="67" spans="1:7" x14ac:dyDescent="0.35">
      <c r="A67" s="237" t="s">
        <v>1759</v>
      </c>
      <c r="B67" s="237" t="s">
        <v>529</v>
      </c>
      <c r="C67" s="351" t="s">
        <v>83</v>
      </c>
      <c r="D67" s="351" t="s">
        <v>83</v>
      </c>
      <c r="E67" s="252"/>
      <c r="F67" s="351" t="s">
        <v>83</v>
      </c>
      <c r="G67" s="244"/>
    </row>
    <row r="68" spans="1:7" x14ac:dyDescent="0.35">
      <c r="A68" s="237" t="s">
        <v>1760</v>
      </c>
      <c r="B68" s="237" t="s">
        <v>531</v>
      </c>
      <c r="C68" s="351" t="s">
        <v>83</v>
      </c>
      <c r="D68" s="351" t="s">
        <v>83</v>
      </c>
      <c r="E68" s="252"/>
      <c r="F68" s="351" t="s">
        <v>83</v>
      </c>
      <c r="G68" s="244"/>
    </row>
    <row r="69" spans="1:7" x14ac:dyDescent="0.35">
      <c r="A69" s="237" t="s">
        <v>1761</v>
      </c>
      <c r="B69" s="237" t="s">
        <v>533</v>
      </c>
      <c r="C69" s="351" t="s">
        <v>83</v>
      </c>
      <c r="D69" s="351" t="s">
        <v>83</v>
      </c>
      <c r="E69" s="252"/>
      <c r="F69" s="351" t="s">
        <v>83</v>
      </c>
      <c r="G69" s="244"/>
    </row>
    <row r="70" spans="1:7" x14ac:dyDescent="0.35">
      <c r="A70" s="237" t="s">
        <v>1762</v>
      </c>
      <c r="B70" s="237" t="s">
        <v>535</v>
      </c>
      <c r="C70" s="351" t="s">
        <v>83</v>
      </c>
      <c r="D70" s="351" t="s">
        <v>83</v>
      </c>
      <c r="E70" s="252"/>
      <c r="F70" s="351" t="s">
        <v>83</v>
      </c>
      <c r="G70" s="244"/>
    </row>
    <row r="71" spans="1:7" x14ac:dyDescent="0.35">
      <c r="A71" s="237" t="s">
        <v>1763</v>
      </c>
      <c r="B71" s="237" t="s">
        <v>537</v>
      </c>
      <c r="C71" s="351" t="s">
        <v>83</v>
      </c>
      <c r="D71" s="351" t="s">
        <v>83</v>
      </c>
      <c r="E71" s="252"/>
      <c r="F71" s="351" t="s">
        <v>83</v>
      </c>
      <c r="G71" s="244"/>
    </row>
    <row r="72" spans="1:7" x14ac:dyDescent="0.35">
      <c r="A72" s="237" t="s">
        <v>1764</v>
      </c>
      <c r="B72" s="237" t="s">
        <v>2635</v>
      </c>
      <c r="C72" s="351" t="s">
        <v>83</v>
      </c>
      <c r="D72" s="351" t="s">
        <v>83</v>
      </c>
      <c r="E72" s="252"/>
      <c r="F72" s="351" t="s">
        <v>83</v>
      </c>
      <c r="G72" s="244"/>
    </row>
    <row r="73" spans="1:7" x14ac:dyDescent="0.35">
      <c r="A73" s="237" t="s">
        <v>1765</v>
      </c>
      <c r="B73" s="237" t="s">
        <v>540</v>
      </c>
      <c r="C73" s="351" t="s">
        <v>83</v>
      </c>
      <c r="D73" s="351" t="s">
        <v>83</v>
      </c>
      <c r="E73" s="252"/>
      <c r="F73" s="351" t="s">
        <v>83</v>
      </c>
      <c r="G73" s="244"/>
    </row>
    <row r="74" spans="1:7" x14ac:dyDescent="0.35">
      <c r="A74" s="237" t="s">
        <v>1766</v>
      </c>
      <c r="B74" s="237" t="s">
        <v>542</v>
      </c>
      <c r="C74" s="351" t="s">
        <v>83</v>
      </c>
      <c r="D74" s="351" t="s">
        <v>83</v>
      </c>
      <c r="E74" s="252"/>
      <c r="F74" s="351" t="s">
        <v>83</v>
      </c>
      <c r="G74" s="244"/>
    </row>
    <row r="75" spans="1:7" x14ac:dyDescent="0.35">
      <c r="A75" s="237" t="s">
        <v>1767</v>
      </c>
      <c r="B75" s="237" t="s">
        <v>544</v>
      </c>
      <c r="C75" s="351" t="s">
        <v>83</v>
      </c>
      <c r="D75" s="351" t="s">
        <v>83</v>
      </c>
      <c r="E75" s="252"/>
      <c r="F75" s="351" t="s">
        <v>83</v>
      </c>
      <c r="G75" s="244"/>
    </row>
    <row r="76" spans="1:7" x14ac:dyDescent="0.35">
      <c r="A76" s="237" t="s">
        <v>1768</v>
      </c>
      <c r="B76" s="237" t="s">
        <v>546</v>
      </c>
      <c r="C76" s="351" t="s">
        <v>83</v>
      </c>
      <c r="D76" s="351" t="s">
        <v>83</v>
      </c>
      <c r="E76" s="252"/>
      <c r="F76" s="351" t="s">
        <v>83</v>
      </c>
      <c r="G76" s="244"/>
    </row>
    <row r="77" spans="1:7" x14ac:dyDescent="0.35">
      <c r="A77" s="237" t="s">
        <v>1769</v>
      </c>
      <c r="B77" s="237" t="s">
        <v>548</v>
      </c>
      <c r="C77" s="351" t="s">
        <v>83</v>
      </c>
      <c r="D77" s="351" t="s">
        <v>83</v>
      </c>
      <c r="E77" s="252"/>
      <c r="F77" s="351" t="s">
        <v>83</v>
      </c>
      <c r="G77" s="244"/>
    </row>
    <row r="78" spans="1:7" x14ac:dyDescent="0.35">
      <c r="A78" s="237" t="s">
        <v>1770</v>
      </c>
      <c r="B78" s="237" t="s">
        <v>550</v>
      </c>
      <c r="C78" s="351" t="s">
        <v>83</v>
      </c>
      <c r="D78" s="351" t="s">
        <v>83</v>
      </c>
      <c r="E78" s="252"/>
      <c r="F78" s="351" t="s">
        <v>83</v>
      </c>
      <c r="G78" s="244"/>
    </row>
    <row r="79" spans="1:7" x14ac:dyDescent="0.35">
      <c r="A79" s="237" t="s">
        <v>1771</v>
      </c>
      <c r="B79" s="237" t="s">
        <v>552</v>
      </c>
      <c r="C79" s="351" t="s">
        <v>83</v>
      </c>
      <c r="D79" s="351" t="s">
        <v>83</v>
      </c>
      <c r="E79" s="252"/>
      <c r="F79" s="351" t="s">
        <v>83</v>
      </c>
      <c r="G79" s="244"/>
    </row>
    <row r="80" spans="1:7" x14ac:dyDescent="0.35">
      <c r="A80" s="237" t="s">
        <v>1772</v>
      </c>
      <c r="B80" s="237" t="s">
        <v>554</v>
      </c>
      <c r="C80" s="351" t="s">
        <v>83</v>
      </c>
      <c r="D80" s="351" t="s">
        <v>83</v>
      </c>
      <c r="E80" s="252"/>
      <c r="F80" s="351" t="s">
        <v>83</v>
      </c>
      <c r="G80" s="244"/>
    </row>
    <row r="81" spans="1:7" x14ac:dyDescent="0.35">
      <c r="A81" s="237" t="s">
        <v>1773</v>
      </c>
      <c r="B81" s="237" t="s">
        <v>556</v>
      </c>
      <c r="C81" s="351" t="s">
        <v>83</v>
      </c>
      <c r="D81" s="351" t="s">
        <v>83</v>
      </c>
      <c r="E81" s="252"/>
      <c r="F81" s="351" t="s">
        <v>83</v>
      </c>
      <c r="G81" s="244"/>
    </row>
    <row r="82" spans="1:7" x14ac:dyDescent="0.35">
      <c r="A82" s="237" t="s">
        <v>1774</v>
      </c>
      <c r="B82" s="237" t="s">
        <v>3</v>
      </c>
      <c r="C82" s="351" t="s">
        <v>83</v>
      </c>
      <c r="D82" s="351" t="s">
        <v>83</v>
      </c>
      <c r="E82" s="252"/>
      <c r="F82" s="351" t="s">
        <v>83</v>
      </c>
      <c r="G82" s="244"/>
    </row>
    <row r="83" spans="1:7" x14ac:dyDescent="0.35">
      <c r="A83" s="237" t="s">
        <v>1775</v>
      </c>
      <c r="B83" s="237" t="s">
        <v>559</v>
      </c>
      <c r="C83" s="351" t="s">
        <v>83</v>
      </c>
      <c r="D83" s="351" t="s">
        <v>83</v>
      </c>
      <c r="E83" s="252"/>
      <c r="F83" s="351" t="s">
        <v>83</v>
      </c>
      <c r="G83" s="244"/>
    </row>
    <row r="84" spans="1:7" x14ac:dyDescent="0.35">
      <c r="A84" s="237" t="s">
        <v>1776</v>
      </c>
      <c r="B84" s="237" t="s">
        <v>561</v>
      </c>
      <c r="C84" s="351" t="s">
        <v>83</v>
      </c>
      <c r="D84" s="351" t="s">
        <v>83</v>
      </c>
      <c r="E84" s="252"/>
      <c r="F84" s="351" t="s">
        <v>83</v>
      </c>
      <c r="G84" s="244"/>
    </row>
    <row r="85" spans="1:7" x14ac:dyDescent="0.35">
      <c r="A85" s="237" t="s">
        <v>1777</v>
      </c>
      <c r="B85" s="237" t="s">
        <v>563</v>
      </c>
      <c r="C85" s="351" t="s">
        <v>83</v>
      </c>
      <c r="D85" s="351" t="s">
        <v>83</v>
      </c>
      <c r="E85" s="252"/>
      <c r="F85" s="351" t="s">
        <v>83</v>
      </c>
      <c r="G85" s="244"/>
    </row>
    <row r="86" spans="1:7" x14ac:dyDescent="0.35">
      <c r="A86" s="237" t="s">
        <v>1778</v>
      </c>
      <c r="B86" s="237" t="s">
        <v>565</v>
      </c>
      <c r="C86" s="351" t="s">
        <v>83</v>
      </c>
      <c r="D86" s="351" t="s">
        <v>83</v>
      </c>
      <c r="E86" s="252"/>
      <c r="F86" s="351" t="s">
        <v>83</v>
      </c>
      <c r="G86" s="244"/>
    </row>
    <row r="87" spans="1:7" x14ac:dyDescent="0.35">
      <c r="A87" s="237" t="s">
        <v>1779</v>
      </c>
      <c r="B87" s="237" t="s">
        <v>567</v>
      </c>
      <c r="C87" s="351" t="s">
        <v>83</v>
      </c>
      <c r="D87" s="351" t="s">
        <v>83</v>
      </c>
      <c r="E87" s="252"/>
      <c r="F87" s="351" t="s">
        <v>83</v>
      </c>
      <c r="G87" s="244"/>
    </row>
    <row r="88" spans="1:7" x14ac:dyDescent="0.35">
      <c r="A88" s="237" t="s">
        <v>1780</v>
      </c>
      <c r="B88" s="237" t="s">
        <v>569</v>
      </c>
      <c r="C88" s="351" t="s">
        <v>83</v>
      </c>
      <c r="D88" s="351" t="s">
        <v>83</v>
      </c>
      <c r="E88" s="252"/>
      <c r="F88" s="351" t="s">
        <v>83</v>
      </c>
      <c r="G88" s="244"/>
    </row>
    <row r="89" spans="1:7" x14ac:dyDescent="0.35">
      <c r="A89" s="237" t="s">
        <v>1781</v>
      </c>
      <c r="B89" s="237" t="s">
        <v>571</v>
      </c>
      <c r="C89" s="351" t="s">
        <v>83</v>
      </c>
      <c r="D89" s="351" t="s">
        <v>83</v>
      </c>
      <c r="E89" s="252"/>
      <c r="F89" s="351" t="s">
        <v>83</v>
      </c>
      <c r="G89" s="244"/>
    </row>
    <row r="90" spans="1:7" x14ac:dyDescent="0.35">
      <c r="A90" s="237" t="s">
        <v>1782</v>
      </c>
      <c r="B90" s="237" t="s">
        <v>573</v>
      </c>
      <c r="C90" s="351" t="s">
        <v>83</v>
      </c>
      <c r="D90" s="351" t="s">
        <v>83</v>
      </c>
      <c r="E90" s="252"/>
      <c r="F90" s="351" t="s">
        <v>83</v>
      </c>
      <c r="G90" s="244"/>
    </row>
    <row r="91" spans="1:7" x14ac:dyDescent="0.35">
      <c r="A91" s="237" t="s">
        <v>1783</v>
      </c>
      <c r="B91" s="237" t="s">
        <v>575</v>
      </c>
      <c r="C91" s="351" t="s">
        <v>83</v>
      </c>
      <c r="D91" s="351" t="s">
        <v>83</v>
      </c>
      <c r="E91" s="252"/>
      <c r="F91" s="351" t="s">
        <v>83</v>
      </c>
      <c r="G91" s="244"/>
    </row>
    <row r="92" spans="1:7" x14ac:dyDescent="0.35">
      <c r="A92" s="237" t="s">
        <v>1784</v>
      </c>
      <c r="B92" s="237" t="s">
        <v>577</v>
      </c>
      <c r="C92" s="351" t="s">
        <v>83</v>
      </c>
      <c r="D92" s="351" t="s">
        <v>83</v>
      </c>
      <c r="E92" s="252"/>
      <c r="F92" s="351" t="s">
        <v>83</v>
      </c>
      <c r="G92" s="244"/>
    </row>
    <row r="93" spans="1:7" x14ac:dyDescent="0.35">
      <c r="A93" s="237" t="s">
        <v>1785</v>
      </c>
      <c r="B93" s="237" t="s">
        <v>6</v>
      </c>
      <c r="C93" s="351" t="s">
        <v>83</v>
      </c>
      <c r="D93" s="351" t="s">
        <v>83</v>
      </c>
      <c r="E93" s="252"/>
      <c r="F93" s="351" t="s">
        <v>83</v>
      </c>
      <c r="G93" s="244"/>
    </row>
    <row r="94" spans="1:7" x14ac:dyDescent="0.35">
      <c r="A94" s="237" t="s">
        <v>1786</v>
      </c>
      <c r="B94" s="243" t="s">
        <v>318</v>
      </c>
      <c r="C94" s="251">
        <f>SUM(C95:C97)</f>
        <v>0</v>
      </c>
      <c r="D94" s="251">
        <f t="shared" ref="D94:F94" si="2">SUM(D95:D97)</f>
        <v>0</v>
      </c>
      <c r="E94" s="251"/>
      <c r="F94" s="251">
        <f t="shared" si="2"/>
        <v>0</v>
      </c>
      <c r="G94" s="244"/>
    </row>
    <row r="95" spans="1:7" x14ac:dyDescent="0.35">
      <c r="A95" s="237" t="s">
        <v>1787</v>
      </c>
      <c r="B95" s="237" t="s">
        <v>583</v>
      </c>
      <c r="C95" s="351" t="s">
        <v>83</v>
      </c>
      <c r="D95" s="351" t="s">
        <v>83</v>
      </c>
      <c r="E95" s="252"/>
      <c r="F95" s="351" t="s">
        <v>83</v>
      </c>
      <c r="G95" s="244"/>
    </row>
    <row r="96" spans="1:7" x14ac:dyDescent="0.35">
      <c r="A96" s="237" t="s">
        <v>1788</v>
      </c>
      <c r="B96" s="237" t="s">
        <v>585</v>
      </c>
      <c r="C96" s="351" t="s">
        <v>83</v>
      </c>
      <c r="D96" s="351" t="s">
        <v>83</v>
      </c>
      <c r="E96" s="252"/>
      <c r="F96" s="351" t="s">
        <v>83</v>
      </c>
      <c r="G96" s="244"/>
    </row>
    <row r="97" spans="1:7" x14ac:dyDescent="0.35">
      <c r="A97" s="237" t="s">
        <v>1789</v>
      </c>
      <c r="B97" s="237" t="s">
        <v>2</v>
      </c>
      <c r="C97" s="351" t="s">
        <v>83</v>
      </c>
      <c r="D97" s="351" t="s">
        <v>83</v>
      </c>
      <c r="E97" s="252"/>
      <c r="F97" s="351" t="s">
        <v>83</v>
      </c>
      <c r="G97" s="244"/>
    </row>
    <row r="98" spans="1:7" x14ac:dyDescent="0.35">
      <c r="A98" s="237" t="s">
        <v>1790</v>
      </c>
      <c r="B98" s="243" t="s">
        <v>146</v>
      </c>
      <c r="C98" s="251">
        <f>SUM(C99:C109)</f>
        <v>0</v>
      </c>
      <c r="D98" s="251">
        <f t="shared" ref="D98:F98" si="3">SUM(D99:D109)</f>
        <v>0</v>
      </c>
      <c r="E98" s="251"/>
      <c r="F98" s="251">
        <f t="shared" si="3"/>
        <v>0</v>
      </c>
      <c r="G98" s="244"/>
    </row>
    <row r="99" spans="1:7" x14ac:dyDescent="0.35">
      <c r="A99" s="237" t="s">
        <v>1791</v>
      </c>
      <c r="B99" s="244" t="s">
        <v>320</v>
      </c>
      <c r="C99" s="351" t="s">
        <v>83</v>
      </c>
      <c r="D99" s="351" t="s">
        <v>83</v>
      </c>
      <c r="E99" s="252"/>
      <c r="F99" s="351" t="s">
        <v>83</v>
      </c>
      <c r="G99" s="244"/>
    </row>
    <row r="100" spans="1:7" s="224" customFormat="1" x14ac:dyDescent="0.35">
      <c r="A100" s="237" t="s">
        <v>1792</v>
      </c>
      <c r="B100" s="237" t="s">
        <v>580</v>
      </c>
      <c r="C100" s="351" t="s">
        <v>83</v>
      </c>
      <c r="D100" s="351" t="s">
        <v>83</v>
      </c>
      <c r="E100" s="252"/>
      <c r="F100" s="351" t="s">
        <v>83</v>
      </c>
      <c r="G100" s="244"/>
    </row>
    <row r="101" spans="1:7" x14ac:dyDescent="0.35">
      <c r="A101" s="237" t="s">
        <v>1793</v>
      </c>
      <c r="B101" s="244" t="s">
        <v>322</v>
      </c>
      <c r="C101" s="351" t="s">
        <v>83</v>
      </c>
      <c r="D101" s="351" t="s">
        <v>83</v>
      </c>
      <c r="E101" s="252"/>
      <c r="F101" s="351" t="s">
        <v>83</v>
      </c>
      <c r="G101" s="244"/>
    </row>
    <row r="102" spans="1:7" x14ac:dyDescent="0.35">
      <c r="A102" s="237" t="s">
        <v>1794</v>
      </c>
      <c r="B102" s="244" t="s">
        <v>324</v>
      </c>
      <c r="C102" s="351" t="s">
        <v>83</v>
      </c>
      <c r="D102" s="351" t="s">
        <v>83</v>
      </c>
      <c r="E102" s="252"/>
      <c r="F102" s="351" t="s">
        <v>83</v>
      </c>
      <c r="G102" s="244"/>
    </row>
    <row r="103" spans="1:7" x14ac:dyDescent="0.35">
      <c r="A103" s="237" t="s">
        <v>1795</v>
      </c>
      <c r="B103" s="244" t="s">
        <v>12</v>
      </c>
      <c r="C103" s="351" t="s">
        <v>83</v>
      </c>
      <c r="D103" s="351" t="s">
        <v>83</v>
      </c>
      <c r="E103" s="252"/>
      <c r="F103" s="351" t="s">
        <v>83</v>
      </c>
      <c r="G103" s="244"/>
    </row>
    <row r="104" spans="1:7" x14ac:dyDescent="0.35">
      <c r="A104" s="237" t="s">
        <v>1796</v>
      </c>
      <c r="B104" s="244" t="s">
        <v>327</v>
      </c>
      <c r="C104" s="351" t="s">
        <v>83</v>
      </c>
      <c r="D104" s="351" t="s">
        <v>83</v>
      </c>
      <c r="E104" s="252"/>
      <c r="F104" s="351" t="s">
        <v>83</v>
      </c>
      <c r="G104" s="244"/>
    </row>
    <row r="105" spans="1:7" x14ac:dyDescent="0.35">
      <c r="A105" s="237" t="s">
        <v>1797</v>
      </c>
      <c r="B105" s="244" t="s">
        <v>329</v>
      </c>
      <c r="C105" s="351" t="s">
        <v>83</v>
      </c>
      <c r="D105" s="351" t="s">
        <v>83</v>
      </c>
      <c r="E105" s="252"/>
      <c r="F105" s="351" t="s">
        <v>83</v>
      </c>
      <c r="G105" s="244"/>
    </row>
    <row r="106" spans="1:7" x14ac:dyDescent="0.35">
      <c r="A106" s="237" t="s">
        <v>1798</v>
      </c>
      <c r="B106" s="244" t="s">
        <v>331</v>
      </c>
      <c r="C106" s="351" t="s">
        <v>83</v>
      </c>
      <c r="D106" s="351" t="s">
        <v>83</v>
      </c>
      <c r="E106" s="252"/>
      <c r="F106" s="351" t="s">
        <v>83</v>
      </c>
      <c r="G106" s="244"/>
    </row>
    <row r="107" spans="1:7" x14ac:dyDescent="0.35">
      <c r="A107" s="237" t="s">
        <v>1799</v>
      </c>
      <c r="B107" s="244" t="s">
        <v>333</v>
      </c>
      <c r="C107" s="351" t="s">
        <v>83</v>
      </c>
      <c r="D107" s="351" t="s">
        <v>83</v>
      </c>
      <c r="E107" s="252"/>
      <c r="F107" s="351" t="s">
        <v>83</v>
      </c>
      <c r="G107" s="244"/>
    </row>
    <row r="108" spans="1:7" x14ac:dyDescent="0.35">
      <c r="A108" s="237" t="s">
        <v>1800</v>
      </c>
      <c r="B108" s="244" t="s">
        <v>335</v>
      </c>
      <c r="C108" s="351" t="s">
        <v>83</v>
      </c>
      <c r="D108" s="351" t="s">
        <v>83</v>
      </c>
      <c r="E108" s="252"/>
      <c r="F108" s="351" t="s">
        <v>83</v>
      </c>
      <c r="G108" s="244"/>
    </row>
    <row r="109" spans="1:7" x14ac:dyDescent="0.35">
      <c r="A109" s="237" t="s">
        <v>1801</v>
      </c>
      <c r="B109" s="244" t="s">
        <v>146</v>
      </c>
      <c r="C109" s="351" t="s">
        <v>83</v>
      </c>
      <c r="D109" s="351" t="s">
        <v>83</v>
      </c>
      <c r="E109" s="252"/>
      <c r="F109" s="351" t="s">
        <v>83</v>
      </c>
      <c r="G109" s="244"/>
    </row>
    <row r="110" spans="1:7" x14ac:dyDescent="0.35">
      <c r="A110" s="237" t="s">
        <v>2096</v>
      </c>
      <c r="B110" s="347" t="s">
        <v>150</v>
      </c>
      <c r="C110" s="351"/>
      <c r="D110" s="351"/>
      <c r="E110" s="252"/>
      <c r="F110" s="351"/>
      <c r="G110" s="244"/>
    </row>
    <row r="111" spans="1:7" x14ac:dyDescent="0.35">
      <c r="A111" s="237" t="s">
        <v>2097</v>
      </c>
      <c r="B111" s="347" t="s">
        <v>150</v>
      </c>
      <c r="C111" s="351"/>
      <c r="D111" s="351"/>
      <c r="E111" s="252"/>
      <c r="F111" s="351"/>
      <c r="G111" s="244"/>
    </row>
    <row r="112" spans="1:7" x14ac:dyDescent="0.35">
      <c r="A112" s="237" t="s">
        <v>2098</v>
      </c>
      <c r="B112" s="347" t="s">
        <v>150</v>
      </c>
      <c r="C112" s="351"/>
      <c r="D112" s="351"/>
      <c r="E112" s="252"/>
      <c r="F112" s="351"/>
      <c r="G112" s="244"/>
    </row>
    <row r="113" spans="1:7" x14ac:dyDescent="0.35">
      <c r="A113" s="237" t="s">
        <v>2099</v>
      </c>
      <c r="B113" s="347" t="s">
        <v>150</v>
      </c>
      <c r="C113" s="351"/>
      <c r="D113" s="351"/>
      <c r="E113" s="252"/>
      <c r="F113" s="351"/>
      <c r="G113" s="244"/>
    </row>
    <row r="114" spans="1:7" x14ac:dyDescent="0.35">
      <c r="A114" s="237" t="s">
        <v>2100</v>
      </c>
      <c r="B114" s="347" t="s">
        <v>150</v>
      </c>
      <c r="C114" s="351"/>
      <c r="D114" s="351"/>
      <c r="E114" s="252"/>
      <c r="F114" s="351"/>
      <c r="G114" s="244"/>
    </row>
    <row r="115" spans="1:7" x14ac:dyDescent="0.35">
      <c r="A115" s="237" t="s">
        <v>2101</v>
      </c>
      <c r="B115" s="347" t="s">
        <v>150</v>
      </c>
      <c r="C115" s="351"/>
      <c r="D115" s="351"/>
      <c r="E115" s="252"/>
      <c r="F115" s="351"/>
      <c r="G115" s="244"/>
    </row>
    <row r="116" spans="1:7" x14ac:dyDescent="0.35">
      <c r="A116" s="237" t="s">
        <v>2102</v>
      </c>
      <c r="B116" s="347" t="s">
        <v>150</v>
      </c>
      <c r="C116" s="351"/>
      <c r="D116" s="351"/>
      <c r="E116" s="252"/>
      <c r="F116" s="351"/>
      <c r="G116" s="244"/>
    </row>
    <row r="117" spans="1:7" x14ac:dyDescent="0.35">
      <c r="A117" s="237" t="s">
        <v>2103</v>
      </c>
      <c r="B117" s="347" t="s">
        <v>150</v>
      </c>
      <c r="C117" s="351"/>
      <c r="D117" s="351"/>
      <c r="E117" s="252"/>
      <c r="F117" s="351"/>
      <c r="G117" s="244"/>
    </row>
    <row r="118" spans="1:7" x14ac:dyDescent="0.35">
      <c r="A118" s="237" t="s">
        <v>2104</v>
      </c>
      <c r="B118" s="347" t="s">
        <v>150</v>
      </c>
      <c r="C118" s="351"/>
      <c r="D118" s="351"/>
      <c r="E118" s="252"/>
      <c r="F118" s="351"/>
      <c r="G118" s="244"/>
    </row>
    <row r="119" spans="1:7" x14ac:dyDescent="0.35">
      <c r="A119" s="237" t="s">
        <v>2105</v>
      </c>
      <c r="B119" s="347" t="s">
        <v>150</v>
      </c>
      <c r="C119" s="351"/>
      <c r="D119" s="351"/>
      <c r="E119" s="252"/>
      <c r="F119" s="351"/>
      <c r="G119" s="244"/>
    </row>
    <row r="120" spans="1:7" x14ac:dyDescent="0.35">
      <c r="A120" s="85"/>
      <c r="B120" s="85" t="s">
        <v>1609</v>
      </c>
      <c r="C120" s="85" t="s">
        <v>515</v>
      </c>
      <c r="D120" s="85" t="s">
        <v>516</v>
      </c>
      <c r="E120" s="85"/>
      <c r="F120" s="85" t="s">
        <v>483</v>
      </c>
      <c r="G120" s="85"/>
    </row>
    <row r="121" spans="1:7" x14ac:dyDescent="0.35">
      <c r="A121" s="237" t="s">
        <v>1802</v>
      </c>
      <c r="B121" s="344" t="s">
        <v>608</v>
      </c>
      <c r="C121" s="351" t="s">
        <v>83</v>
      </c>
      <c r="D121" s="351" t="s">
        <v>83</v>
      </c>
      <c r="E121" s="252"/>
      <c r="F121" s="351" t="s">
        <v>83</v>
      </c>
      <c r="G121" s="244"/>
    </row>
    <row r="122" spans="1:7" x14ac:dyDescent="0.35">
      <c r="A122" s="237" t="s">
        <v>1803</v>
      </c>
      <c r="B122" s="344" t="s">
        <v>608</v>
      </c>
      <c r="C122" s="351" t="s">
        <v>83</v>
      </c>
      <c r="D122" s="351" t="s">
        <v>83</v>
      </c>
      <c r="E122" s="252"/>
      <c r="F122" s="351" t="s">
        <v>83</v>
      </c>
      <c r="G122" s="244"/>
    </row>
    <row r="123" spans="1:7" x14ac:dyDescent="0.35">
      <c r="A123" s="237" t="s">
        <v>1804</v>
      </c>
      <c r="B123" s="344" t="s">
        <v>608</v>
      </c>
      <c r="C123" s="351" t="s">
        <v>83</v>
      </c>
      <c r="D123" s="351" t="s">
        <v>83</v>
      </c>
      <c r="E123" s="252"/>
      <c r="F123" s="351" t="s">
        <v>83</v>
      </c>
      <c r="G123" s="244"/>
    </row>
    <row r="124" spans="1:7" x14ac:dyDescent="0.35">
      <c r="A124" s="237" t="s">
        <v>1805</v>
      </c>
      <c r="B124" s="344" t="s">
        <v>608</v>
      </c>
      <c r="C124" s="351" t="s">
        <v>83</v>
      </c>
      <c r="D124" s="351" t="s">
        <v>83</v>
      </c>
      <c r="E124" s="252"/>
      <c r="F124" s="351" t="s">
        <v>83</v>
      </c>
      <c r="G124" s="244"/>
    </row>
    <row r="125" spans="1:7" x14ac:dyDescent="0.35">
      <c r="A125" s="237" t="s">
        <v>1806</v>
      </c>
      <c r="B125" s="344" t="s">
        <v>608</v>
      </c>
      <c r="C125" s="351" t="s">
        <v>83</v>
      </c>
      <c r="D125" s="351" t="s">
        <v>83</v>
      </c>
      <c r="E125" s="252"/>
      <c r="F125" s="351" t="s">
        <v>83</v>
      </c>
      <c r="G125" s="244"/>
    </row>
    <row r="126" spans="1:7" x14ac:dyDescent="0.35">
      <c r="A126" s="237" t="s">
        <v>1807</v>
      </c>
      <c r="B126" s="344" t="s">
        <v>608</v>
      </c>
      <c r="C126" s="351" t="s">
        <v>83</v>
      </c>
      <c r="D126" s="351" t="s">
        <v>83</v>
      </c>
      <c r="E126" s="252"/>
      <c r="F126" s="351" t="s">
        <v>83</v>
      </c>
      <c r="G126" s="244"/>
    </row>
    <row r="127" spans="1:7" x14ac:dyDescent="0.35">
      <c r="A127" s="237" t="s">
        <v>1808</v>
      </c>
      <c r="B127" s="344" t="s">
        <v>608</v>
      </c>
      <c r="C127" s="351" t="s">
        <v>83</v>
      </c>
      <c r="D127" s="351" t="s">
        <v>83</v>
      </c>
      <c r="E127" s="252"/>
      <c r="F127" s="351" t="s">
        <v>83</v>
      </c>
      <c r="G127" s="244"/>
    </row>
    <row r="128" spans="1:7" x14ac:dyDescent="0.35">
      <c r="A128" s="237" t="s">
        <v>1809</v>
      </c>
      <c r="B128" s="344" t="s">
        <v>608</v>
      </c>
      <c r="C128" s="351" t="s">
        <v>83</v>
      </c>
      <c r="D128" s="351" t="s">
        <v>83</v>
      </c>
      <c r="E128" s="252"/>
      <c r="F128" s="351" t="s">
        <v>83</v>
      </c>
      <c r="G128" s="244"/>
    </row>
    <row r="129" spans="1:7" x14ac:dyDescent="0.35">
      <c r="A129" s="237" t="s">
        <v>1810</v>
      </c>
      <c r="B129" s="344" t="s">
        <v>608</v>
      </c>
      <c r="C129" s="351" t="s">
        <v>83</v>
      </c>
      <c r="D129" s="351" t="s">
        <v>83</v>
      </c>
      <c r="E129" s="252"/>
      <c r="F129" s="351" t="s">
        <v>83</v>
      </c>
      <c r="G129" s="244"/>
    </row>
    <row r="130" spans="1:7" x14ac:dyDescent="0.35">
      <c r="A130" s="237" t="s">
        <v>1811</v>
      </c>
      <c r="B130" s="344" t="s">
        <v>608</v>
      </c>
      <c r="C130" s="351" t="s">
        <v>83</v>
      </c>
      <c r="D130" s="351" t="s">
        <v>83</v>
      </c>
      <c r="E130" s="252"/>
      <c r="F130" s="351" t="s">
        <v>83</v>
      </c>
      <c r="G130" s="244"/>
    </row>
    <row r="131" spans="1:7" x14ac:dyDescent="0.35">
      <c r="A131" s="237" t="s">
        <v>1812</v>
      </c>
      <c r="B131" s="344" t="s">
        <v>608</v>
      </c>
      <c r="C131" s="351" t="s">
        <v>83</v>
      </c>
      <c r="D131" s="351" t="s">
        <v>83</v>
      </c>
      <c r="E131" s="252"/>
      <c r="F131" s="351" t="s">
        <v>83</v>
      </c>
      <c r="G131" s="244"/>
    </row>
    <row r="132" spans="1:7" x14ac:dyDescent="0.35">
      <c r="A132" s="237" t="s">
        <v>1813</v>
      </c>
      <c r="B132" s="344" t="s">
        <v>608</v>
      </c>
      <c r="C132" s="351" t="s">
        <v>83</v>
      </c>
      <c r="D132" s="351" t="s">
        <v>83</v>
      </c>
      <c r="E132" s="252"/>
      <c r="F132" s="351" t="s">
        <v>83</v>
      </c>
      <c r="G132" s="244"/>
    </row>
    <row r="133" spans="1:7" x14ac:dyDescent="0.35">
      <c r="A133" s="237" t="s">
        <v>1814</v>
      </c>
      <c r="B133" s="344" t="s">
        <v>608</v>
      </c>
      <c r="C133" s="351" t="s">
        <v>83</v>
      </c>
      <c r="D133" s="351" t="s">
        <v>83</v>
      </c>
      <c r="E133" s="252"/>
      <c r="F133" s="351" t="s">
        <v>83</v>
      </c>
      <c r="G133" s="244"/>
    </row>
    <row r="134" spans="1:7" x14ac:dyDescent="0.35">
      <c r="A134" s="237" t="s">
        <v>1815</v>
      </c>
      <c r="B134" s="344" t="s">
        <v>608</v>
      </c>
      <c r="C134" s="351" t="s">
        <v>83</v>
      </c>
      <c r="D134" s="351" t="s">
        <v>83</v>
      </c>
      <c r="E134" s="252"/>
      <c r="F134" s="351" t="s">
        <v>83</v>
      </c>
      <c r="G134" s="244"/>
    </row>
    <row r="135" spans="1:7" x14ac:dyDescent="0.35">
      <c r="A135" s="237" t="s">
        <v>1816</v>
      </c>
      <c r="B135" s="344" t="s">
        <v>608</v>
      </c>
      <c r="C135" s="351" t="s">
        <v>83</v>
      </c>
      <c r="D135" s="351" t="s">
        <v>83</v>
      </c>
      <c r="E135" s="252"/>
      <c r="F135" s="351" t="s">
        <v>83</v>
      </c>
      <c r="G135" s="244"/>
    </row>
    <row r="136" spans="1:7" x14ac:dyDescent="0.35">
      <c r="A136" s="237" t="s">
        <v>1817</v>
      </c>
      <c r="B136" s="344" t="s">
        <v>608</v>
      </c>
      <c r="C136" s="351" t="s">
        <v>83</v>
      </c>
      <c r="D136" s="351" t="s">
        <v>83</v>
      </c>
      <c r="E136" s="252"/>
      <c r="F136" s="351" t="s">
        <v>83</v>
      </c>
      <c r="G136" s="244"/>
    </row>
    <row r="137" spans="1:7" x14ac:dyDescent="0.35">
      <c r="A137" s="237" t="s">
        <v>1818</v>
      </c>
      <c r="B137" s="344" t="s">
        <v>608</v>
      </c>
      <c r="C137" s="351" t="s">
        <v>83</v>
      </c>
      <c r="D137" s="351" t="s">
        <v>83</v>
      </c>
      <c r="E137" s="252"/>
      <c r="F137" s="351" t="s">
        <v>83</v>
      </c>
      <c r="G137" s="244"/>
    </row>
    <row r="138" spans="1:7" x14ac:dyDescent="0.35">
      <c r="A138" s="237" t="s">
        <v>1819</v>
      </c>
      <c r="B138" s="344" t="s">
        <v>608</v>
      </c>
      <c r="C138" s="351" t="s">
        <v>83</v>
      </c>
      <c r="D138" s="351" t="s">
        <v>83</v>
      </c>
      <c r="E138" s="252"/>
      <c r="F138" s="351" t="s">
        <v>83</v>
      </c>
      <c r="G138" s="244"/>
    </row>
    <row r="139" spans="1:7" x14ac:dyDescent="0.35">
      <c r="A139" s="237" t="s">
        <v>1820</v>
      </c>
      <c r="B139" s="344" t="s">
        <v>608</v>
      </c>
      <c r="C139" s="351" t="s">
        <v>83</v>
      </c>
      <c r="D139" s="351" t="s">
        <v>83</v>
      </c>
      <c r="E139" s="252"/>
      <c r="F139" s="351" t="s">
        <v>83</v>
      </c>
      <c r="G139" s="244"/>
    </row>
    <row r="140" spans="1:7" x14ac:dyDescent="0.35">
      <c r="A140" s="237" t="s">
        <v>1821</v>
      </c>
      <c r="B140" s="344" t="s">
        <v>608</v>
      </c>
      <c r="C140" s="351" t="s">
        <v>83</v>
      </c>
      <c r="D140" s="351" t="s">
        <v>83</v>
      </c>
      <c r="E140" s="252"/>
      <c r="F140" s="351" t="s">
        <v>83</v>
      </c>
      <c r="G140" s="244"/>
    </row>
    <row r="141" spans="1:7" x14ac:dyDescent="0.35">
      <c r="A141" s="237" t="s">
        <v>1822</v>
      </c>
      <c r="B141" s="344" t="s">
        <v>608</v>
      </c>
      <c r="C141" s="351" t="s">
        <v>83</v>
      </c>
      <c r="D141" s="351" t="s">
        <v>83</v>
      </c>
      <c r="E141" s="252"/>
      <c r="F141" s="351" t="s">
        <v>83</v>
      </c>
      <c r="G141" s="244"/>
    </row>
    <row r="142" spans="1:7" x14ac:dyDescent="0.35">
      <c r="A142" s="237" t="s">
        <v>1823</v>
      </c>
      <c r="B142" s="344" t="s">
        <v>608</v>
      </c>
      <c r="C142" s="351" t="s">
        <v>83</v>
      </c>
      <c r="D142" s="351" t="s">
        <v>83</v>
      </c>
      <c r="E142" s="252"/>
      <c r="F142" s="351" t="s">
        <v>83</v>
      </c>
      <c r="G142" s="244"/>
    </row>
    <row r="143" spans="1:7" x14ac:dyDescent="0.35">
      <c r="A143" s="237" t="s">
        <v>1824</v>
      </c>
      <c r="B143" s="344" t="s">
        <v>608</v>
      </c>
      <c r="C143" s="351" t="s">
        <v>83</v>
      </c>
      <c r="D143" s="351" t="s">
        <v>83</v>
      </c>
      <c r="E143" s="252"/>
      <c r="F143" s="351" t="s">
        <v>83</v>
      </c>
      <c r="G143" s="244"/>
    </row>
    <row r="144" spans="1:7" x14ac:dyDescent="0.35">
      <c r="A144" s="237" t="s">
        <v>1825</v>
      </c>
      <c r="B144" s="344" t="s">
        <v>608</v>
      </c>
      <c r="C144" s="351" t="s">
        <v>83</v>
      </c>
      <c r="D144" s="351" t="s">
        <v>83</v>
      </c>
      <c r="E144" s="252"/>
      <c r="F144" s="351" t="s">
        <v>83</v>
      </c>
      <c r="G144" s="244"/>
    </row>
    <row r="145" spans="1:7" x14ac:dyDescent="0.35">
      <c r="A145" s="237" t="s">
        <v>1826</v>
      </c>
      <c r="B145" s="344" t="s">
        <v>608</v>
      </c>
      <c r="C145" s="351" t="s">
        <v>83</v>
      </c>
      <c r="D145" s="351" t="s">
        <v>83</v>
      </c>
      <c r="E145" s="252"/>
      <c r="F145" s="351" t="s">
        <v>83</v>
      </c>
      <c r="G145" s="244"/>
    </row>
    <row r="146" spans="1:7" x14ac:dyDescent="0.35">
      <c r="A146" s="237" t="s">
        <v>1827</v>
      </c>
      <c r="B146" s="344" t="s">
        <v>608</v>
      </c>
      <c r="C146" s="351" t="s">
        <v>83</v>
      </c>
      <c r="D146" s="351" t="s">
        <v>83</v>
      </c>
      <c r="E146" s="252"/>
      <c r="F146" s="351" t="s">
        <v>83</v>
      </c>
      <c r="G146" s="244"/>
    </row>
    <row r="147" spans="1:7" x14ac:dyDescent="0.35">
      <c r="A147" s="237" t="s">
        <v>1828</v>
      </c>
      <c r="B147" s="344" t="s">
        <v>608</v>
      </c>
      <c r="C147" s="351" t="s">
        <v>83</v>
      </c>
      <c r="D147" s="351" t="s">
        <v>83</v>
      </c>
      <c r="E147" s="252"/>
      <c r="F147" s="351" t="s">
        <v>83</v>
      </c>
      <c r="G147" s="244"/>
    </row>
    <row r="148" spans="1:7" x14ac:dyDescent="0.35">
      <c r="A148" s="237" t="s">
        <v>1829</v>
      </c>
      <c r="B148" s="344" t="s">
        <v>608</v>
      </c>
      <c r="C148" s="351" t="s">
        <v>83</v>
      </c>
      <c r="D148" s="351" t="s">
        <v>83</v>
      </c>
      <c r="E148" s="252"/>
      <c r="F148" s="351" t="s">
        <v>83</v>
      </c>
      <c r="G148" s="244"/>
    </row>
    <row r="149" spans="1:7" x14ac:dyDescent="0.35">
      <c r="A149" s="237" t="s">
        <v>1830</v>
      </c>
      <c r="B149" s="344" t="s">
        <v>608</v>
      </c>
      <c r="C149" s="351" t="s">
        <v>83</v>
      </c>
      <c r="D149" s="351" t="s">
        <v>83</v>
      </c>
      <c r="E149" s="252"/>
      <c r="F149" s="351" t="s">
        <v>83</v>
      </c>
      <c r="G149" s="244"/>
    </row>
    <row r="150" spans="1:7" x14ac:dyDescent="0.35">
      <c r="A150" s="237" t="s">
        <v>1831</v>
      </c>
      <c r="B150" s="344" t="s">
        <v>608</v>
      </c>
      <c r="C150" s="351" t="s">
        <v>83</v>
      </c>
      <c r="D150" s="351" t="s">
        <v>83</v>
      </c>
      <c r="E150" s="252"/>
      <c r="F150" s="351" t="s">
        <v>83</v>
      </c>
      <c r="G150" s="244"/>
    </row>
    <row r="151" spans="1:7" x14ac:dyDescent="0.35">
      <c r="A151" s="237" t="s">
        <v>1832</v>
      </c>
      <c r="B151" s="344" t="s">
        <v>608</v>
      </c>
      <c r="C151" s="351" t="s">
        <v>83</v>
      </c>
      <c r="D151" s="351" t="s">
        <v>83</v>
      </c>
      <c r="E151" s="252"/>
      <c r="F151" s="351" t="s">
        <v>83</v>
      </c>
      <c r="G151" s="244"/>
    </row>
    <row r="152" spans="1:7" x14ac:dyDescent="0.35">
      <c r="A152" s="237" t="s">
        <v>1833</v>
      </c>
      <c r="B152" s="344" t="s">
        <v>608</v>
      </c>
      <c r="C152" s="351" t="s">
        <v>83</v>
      </c>
      <c r="D152" s="351" t="s">
        <v>83</v>
      </c>
      <c r="E152" s="252"/>
      <c r="F152" s="351" t="s">
        <v>83</v>
      </c>
      <c r="G152" s="244"/>
    </row>
    <row r="153" spans="1:7" x14ac:dyDescent="0.35">
      <c r="A153" s="237" t="s">
        <v>1834</v>
      </c>
      <c r="B153" s="344" t="s">
        <v>608</v>
      </c>
      <c r="C153" s="351" t="s">
        <v>83</v>
      </c>
      <c r="D153" s="351" t="s">
        <v>83</v>
      </c>
      <c r="E153" s="252"/>
      <c r="F153" s="351" t="s">
        <v>83</v>
      </c>
      <c r="G153" s="244"/>
    </row>
    <row r="154" spans="1:7" x14ac:dyDescent="0.35">
      <c r="A154" s="237" t="s">
        <v>1835</v>
      </c>
      <c r="B154" s="344" t="s">
        <v>608</v>
      </c>
      <c r="C154" s="351" t="s">
        <v>83</v>
      </c>
      <c r="D154" s="351" t="s">
        <v>83</v>
      </c>
      <c r="E154" s="252"/>
      <c r="F154" s="351" t="s">
        <v>83</v>
      </c>
      <c r="G154" s="244"/>
    </row>
    <row r="155" spans="1:7" x14ac:dyDescent="0.35">
      <c r="A155" s="237" t="s">
        <v>1836</v>
      </c>
      <c r="B155" s="344" t="s">
        <v>608</v>
      </c>
      <c r="C155" s="351" t="s">
        <v>83</v>
      </c>
      <c r="D155" s="351" t="s">
        <v>83</v>
      </c>
      <c r="E155" s="252"/>
      <c r="F155" s="351" t="s">
        <v>83</v>
      </c>
      <c r="G155" s="244"/>
    </row>
    <row r="156" spans="1:7" x14ac:dyDescent="0.35">
      <c r="A156" s="237" t="s">
        <v>1837</v>
      </c>
      <c r="B156" s="344" t="s">
        <v>608</v>
      </c>
      <c r="C156" s="351" t="s">
        <v>83</v>
      </c>
      <c r="D156" s="351" t="s">
        <v>83</v>
      </c>
      <c r="E156" s="252"/>
      <c r="F156" s="351" t="s">
        <v>83</v>
      </c>
      <c r="G156" s="244"/>
    </row>
    <row r="157" spans="1:7" x14ac:dyDescent="0.35">
      <c r="A157" s="237" t="s">
        <v>1838</v>
      </c>
      <c r="B157" s="344" t="s">
        <v>608</v>
      </c>
      <c r="C157" s="351" t="s">
        <v>83</v>
      </c>
      <c r="D157" s="351" t="s">
        <v>83</v>
      </c>
      <c r="E157" s="252"/>
      <c r="F157" s="351" t="s">
        <v>83</v>
      </c>
      <c r="G157" s="244"/>
    </row>
    <row r="158" spans="1:7" x14ac:dyDescent="0.35">
      <c r="A158" s="237" t="s">
        <v>1839</v>
      </c>
      <c r="B158" s="344" t="s">
        <v>608</v>
      </c>
      <c r="C158" s="351" t="s">
        <v>83</v>
      </c>
      <c r="D158" s="351" t="s">
        <v>83</v>
      </c>
      <c r="E158" s="252"/>
      <c r="F158" s="351" t="s">
        <v>83</v>
      </c>
      <c r="G158" s="244"/>
    </row>
    <row r="159" spans="1:7" x14ac:dyDescent="0.35">
      <c r="A159" s="237" t="s">
        <v>1840</v>
      </c>
      <c r="B159" s="344" t="s">
        <v>608</v>
      </c>
      <c r="C159" s="351" t="s">
        <v>83</v>
      </c>
      <c r="D159" s="351" t="s">
        <v>83</v>
      </c>
      <c r="E159" s="252"/>
      <c r="F159" s="351" t="s">
        <v>83</v>
      </c>
      <c r="G159" s="244"/>
    </row>
    <row r="160" spans="1:7" x14ac:dyDescent="0.35">
      <c r="A160" s="237" t="s">
        <v>1841</v>
      </c>
      <c r="B160" s="344" t="s">
        <v>608</v>
      </c>
      <c r="C160" s="351" t="s">
        <v>83</v>
      </c>
      <c r="D160" s="351" t="s">
        <v>83</v>
      </c>
      <c r="E160" s="252"/>
      <c r="F160" s="351" t="s">
        <v>83</v>
      </c>
      <c r="G160" s="244"/>
    </row>
    <row r="161" spans="1:7" x14ac:dyDescent="0.35">
      <c r="A161" s="237" t="s">
        <v>1842</v>
      </c>
      <c r="B161" s="344" t="s">
        <v>608</v>
      </c>
      <c r="C161" s="351" t="s">
        <v>83</v>
      </c>
      <c r="D161" s="351" t="s">
        <v>83</v>
      </c>
      <c r="E161" s="252"/>
      <c r="F161" s="351" t="s">
        <v>83</v>
      </c>
      <c r="G161" s="244"/>
    </row>
    <row r="162" spans="1:7" x14ac:dyDescent="0.35">
      <c r="A162" s="237" t="s">
        <v>1843</v>
      </c>
      <c r="B162" s="344" t="s">
        <v>608</v>
      </c>
      <c r="C162" s="351" t="s">
        <v>83</v>
      </c>
      <c r="D162" s="351" t="s">
        <v>83</v>
      </c>
      <c r="E162" s="252"/>
      <c r="F162" s="351" t="s">
        <v>83</v>
      </c>
      <c r="G162" s="244"/>
    </row>
    <row r="163" spans="1:7" x14ac:dyDescent="0.35">
      <c r="A163" s="237" t="s">
        <v>1844</v>
      </c>
      <c r="B163" s="344" t="s">
        <v>608</v>
      </c>
      <c r="C163" s="351" t="s">
        <v>83</v>
      </c>
      <c r="D163" s="351" t="s">
        <v>83</v>
      </c>
      <c r="E163" s="252"/>
      <c r="F163" s="351" t="s">
        <v>83</v>
      </c>
      <c r="G163" s="244"/>
    </row>
    <row r="164" spans="1:7" x14ac:dyDescent="0.35">
      <c r="A164" s="237" t="s">
        <v>1845</v>
      </c>
      <c r="B164" s="344" t="s">
        <v>608</v>
      </c>
      <c r="C164" s="351" t="s">
        <v>83</v>
      </c>
      <c r="D164" s="351" t="s">
        <v>83</v>
      </c>
      <c r="E164" s="252"/>
      <c r="F164" s="351" t="s">
        <v>83</v>
      </c>
      <c r="G164" s="244"/>
    </row>
    <row r="165" spans="1:7" x14ac:dyDescent="0.35">
      <c r="A165" s="237" t="s">
        <v>1846</v>
      </c>
      <c r="B165" s="344" t="s">
        <v>608</v>
      </c>
      <c r="C165" s="351" t="s">
        <v>83</v>
      </c>
      <c r="D165" s="351" t="s">
        <v>83</v>
      </c>
      <c r="E165" s="252"/>
      <c r="F165" s="351" t="s">
        <v>83</v>
      </c>
      <c r="G165" s="244"/>
    </row>
    <row r="166" spans="1:7" x14ac:dyDescent="0.35">
      <c r="A166" s="237" t="s">
        <v>1847</v>
      </c>
      <c r="B166" s="344" t="s">
        <v>608</v>
      </c>
      <c r="C166" s="351" t="s">
        <v>83</v>
      </c>
      <c r="D166" s="351" t="s">
        <v>83</v>
      </c>
      <c r="E166" s="252"/>
      <c r="F166" s="351" t="s">
        <v>83</v>
      </c>
      <c r="G166" s="244"/>
    </row>
    <row r="167" spans="1:7" x14ac:dyDescent="0.35">
      <c r="A167" s="237" t="s">
        <v>1848</v>
      </c>
      <c r="B167" s="344" t="s">
        <v>608</v>
      </c>
      <c r="C167" s="351" t="s">
        <v>83</v>
      </c>
      <c r="D167" s="351" t="s">
        <v>83</v>
      </c>
      <c r="E167" s="252"/>
      <c r="F167" s="351" t="s">
        <v>83</v>
      </c>
      <c r="G167" s="244"/>
    </row>
    <row r="168" spans="1:7" x14ac:dyDescent="0.35">
      <c r="A168" s="237" t="s">
        <v>1849</v>
      </c>
      <c r="B168" s="344" t="s">
        <v>608</v>
      </c>
      <c r="C168" s="351" t="s">
        <v>83</v>
      </c>
      <c r="D168" s="351" t="s">
        <v>83</v>
      </c>
      <c r="E168" s="252"/>
      <c r="F168" s="351" t="s">
        <v>83</v>
      </c>
      <c r="G168" s="244"/>
    </row>
    <row r="169" spans="1:7" x14ac:dyDescent="0.35">
      <c r="A169" s="237" t="s">
        <v>1850</v>
      </c>
      <c r="B169" s="344" t="s">
        <v>608</v>
      </c>
      <c r="C169" s="351" t="s">
        <v>83</v>
      </c>
      <c r="D169" s="351" t="s">
        <v>83</v>
      </c>
      <c r="E169" s="252"/>
      <c r="F169" s="351" t="s">
        <v>83</v>
      </c>
      <c r="G169" s="244"/>
    </row>
    <row r="170" spans="1:7" x14ac:dyDescent="0.35">
      <c r="A170" s="237" t="s">
        <v>1851</v>
      </c>
      <c r="B170" s="344" t="s">
        <v>608</v>
      </c>
      <c r="C170" s="351" t="s">
        <v>83</v>
      </c>
      <c r="D170" s="351" t="s">
        <v>83</v>
      </c>
      <c r="E170" s="252"/>
      <c r="F170" s="351" t="s">
        <v>83</v>
      </c>
      <c r="G170" s="244"/>
    </row>
    <row r="171" spans="1:7" x14ac:dyDescent="0.35">
      <c r="A171" s="85"/>
      <c r="B171" s="85" t="s">
        <v>639</v>
      </c>
      <c r="C171" s="85" t="s">
        <v>515</v>
      </c>
      <c r="D171" s="85" t="s">
        <v>516</v>
      </c>
      <c r="E171" s="85"/>
      <c r="F171" s="85" t="s">
        <v>483</v>
      </c>
      <c r="G171" s="85"/>
    </row>
    <row r="172" spans="1:7" x14ac:dyDescent="0.35">
      <c r="A172" s="237" t="s">
        <v>1852</v>
      </c>
      <c r="B172" s="237" t="s">
        <v>641</v>
      </c>
      <c r="C172" s="351" t="s">
        <v>83</v>
      </c>
      <c r="D172" s="351" t="s">
        <v>83</v>
      </c>
      <c r="E172" s="253"/>
      <c r="F172" s="351" t="s">
        <v>83</v>
      </c>
      <c r="G172" s="244"/>
    </row>
    <row r="173" spans="1:7" x14ac:dyDescent="0.35">
      <c r="A173" s="237" t="s">
        <v>1853</v>
      </c>
      <c r="B173" s="237" t="s">
        <v>643</v>
      </c>
      <c r="C173" s="351" t="s">
        <v>83</v>
      </c>
      <c r="D173" s="351" t="s">
        <v>83</v>
      </c>
      <c r="E173" s="253"/>
      <c r="F173" s="351" t="s">
        <v>83</v>
      </c>
      <c r="G173" s="244"/>
    </row>
    <row r="174" spans="1:7" x14ac:dyDescent="0.35">
      <c r="A174" s="237" t="s">
        <v>1854</v>
      </c>
      <c r="B174" s="237" t="s">
        <v>146</v>
      </c>
      <c r="C174" s="351" t="s">
        <v>83</v>
      </c>
      <c r="D174" s="351" t="s">
        <v>83</v>
      </c>
      <c r="E174" s="253"/>
      <c r="F174" s="351" t="s">
        <v>83</v>
      </c>
      <c r="G174" s="244"/>
    </row>
    <row r="175" spans="1:7" x14ac:dyDescent="0.35">
      <c r="A175" s="237" t="s">
        <v>1855</v>
      </c>
      <c r="B175" s="237"/>
      <c r="C175" s="252"/>
      <c r="D175" s="252"/>
      <c r="E175" s="253"/>
      <c r="F175" s="252"/>
      <c r="G175" s="244"/>
    </row>
    <row r="176" spans="1:7" x14ac:dyDescent="0.35">
      <c r="A176" s="237" t="s">
        <v>1856</v>
      </c>
      <c r="B176" s="237"/>
      <c r="C176" s="252"/>
      <c r="D176" s="252"/>
      <c r="E176" s="253"/>
      <c r="F176" s="252"/>
      <c r="G176" s="244"/>
    </row>
    <row r="177" spans="1:7" x14ac:dyDescent="0.35">
      <c r="A177" s="237" t="s">
        <v>1857</v>
      </c>
      <c r="B177" s="237"/>
      <c r="C177" s="252"/>
      <c r="D177" s="252"/>
      <c r="E177" s="253"/>
      <c r="F177" s="252"/>
      <c r="G177" s="244"/>
    </row>
    <row r="178" spans="1:7" x14ac:dyDescent="0.35">
      <c r="A178" s="237" t="s">
        <v>1858</v>
      </c>
      <c r="B178" s="237"/>
      <c r="C178" s="252"/>
      <c r="D178" s="252"/>
      <c r="E178" s="253"/>
      <c r="F178" s="252"/>
      <c r="G178" s="244"/>
    </row>
    <row r="179" spans="1:7" x14ac:dyDescent="0.35">
      <c r="A179" s="237" t="s">
        <v>1859</v>
      </c>
      <c r="B179" s="237"/>
      <c r="C179" s="252"/>
      <c r="D179" s="252"/>
      <c r="E179" s="253"/>
      <c r="F179" s="252"/>
      <c r="G179" s="244"/>
    </row>
    <row r="180" spans="1:7" x14ac:dyDescent="0.35">
      <c r="A180" s="237" t="s">
        <v>1860</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1861</v>
      </c>
      <c r="B182" s="237" t="s">
        <v>653</v>
      </c>
      <c r="C182" s="351" t="s">
        <v>83</v>
      </c>
      <c r="D182" s="351" t="s">
        <v>83</v>
      </c>
      <c r="E182" s="253"/>
      <c r="F182" s="351" t="s">
        <v>83</v>
      </c>
      <c r="G182" s="244"/>
    </row>
    <row r="183" spans="1:7" x14ac:dyDescent="0.35">
      <c r="A183" s="237" t="s">
        <v>1862</v>
      </c>
      <c r="B183" s="237" t="s">
        <v>655</v>
      </c>
      <c r="C183" s="351" t="s">
        <v>83</v>
      </c>
      <c r="D183" s="351" t="s">
        <v>83</v>
      </c>
      <c r="E183" s="253"/>
      <c r="F183" s="351" t="s">
        <v>83</v>
      </c>
      <c r="G183" s="244"/>
    </row>
    <row r="184" spans="1:7" x14ac:dyDescent="0.35">
      <c r="A184" s="237" t="s">
        <v>1863</v>
      </c>
      <c r="B184" s="237" t="s">
        <v>146</v>
      </c>
      <c r="C184" s="351" t="s">
        <v>83</v>
      </c>
      <c r="D184" s="351" t="s">
        <v>83</v>
      </c>
      <c r="E184" s="253"/>
      <c r="F184" s="351" t="s">
        <v>83</v>
      </c>
      <c r="G184" s="244"/>
    </row>
    <row r="185" spans="1:7" x14ac:dyDescent="0.35">
      <c r="A185" s="237" t="s">
        <v>1864</v>
      </c>
      <c r="B185" s="237"/>
      <c r="C185" s="237"/>
      <c r="D185" s="237"/>
      <c r="E185" s="235"/>
      <c r="F185" s="237"/>
      <c r="G185" s="244"/>
    </row>
    <row r="186" spans="1:7" x14ac:dyDescent="0.35">
      <c r="A186" s="237" t="s">
        <v>1865</v>
      </c>
      <c r="B186" s="237"/>
      <c r="C186" s="237"/>
      <c r="D186" s="237"/>
      <c r="E186" s="235"/>
      <c r="F186" s="237"/>
      <c r="G186" s="244"/>
    </row>
    <row r="187" spans="1:7" x14ac:dyDescent="0.35">
      <c r="A187" s="237" t="s">
        <v>1866</v>
      </c>
      <c r="B187" s="237"/>
      <c r="C187" s="237"/>
      <c r="D187" s="237"/>
      <c r="E187" s="235"/>
      <c r="F187" s="237"/>
      <c r="G187" s="244"/>
    </row>
    <row r="188" spans="1:7" x14ac:dyDescent="0.35">
      <c r="A188" s="237" t="s">
        <v>1867</v>
      </c>
      <c r="B188" s="237"/>
      <c r="C188" s="237"/>
      <c r="D188" s="237"/>
      <c r="E188" s="235"/>
      <c r="F188" s="237"/>
      <c r="G188" s="244"/>
    </row>
    <row r="189" spans="1:7" x14ac:dyDescent="0.35">
      <c r="A189" s="237" t="s">
        <v>1868</v>
      </c>
      <c r="B189" s="237"/>
      <c r="C189" s="237"/>
      <c r="D189" s="237"/>
      <c r="E189" s="235"/>
      <c r="F189" s="237"/>
      <c r="G189" s="244"/>
    </row>
    <row r="190" spans="1:7" x14ac:dyDescent="0.35">
      <c r="A190" s="237" t="s">
        <v>1869</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1870</v>
      </c>
      <c r="B192" s="245" t="s">
        <v>665</v>
      </c>
      <c r="C192" s="351" t="s">
        <v>83</v>
      </c>
      <c r="D192" s="351" t="s">
        <v>83</v>
      </c>
      <c r="E192" s="253"/>
      <c r="F192" s="351" t="s">
        <v>83</v>
      </c>
      <c r="G192" s="244"/>
    </row>
    <row r="193" spans="1:7" x14ac:dyDescent="0.35">
      <c r="A193" s="237" t="s">
        <v>1871</v>
      </c>
      <c r="B193" s="245" t="s">
        <v>667</v>
      </c>
      <c r="C193" s="351" t="s">
        <v>83</v>
      </c>
      <c r="D193" s="351" t="s">
        <v>83</v>
      </c>
      <c r="E193" s="253"/>
      <c r="F193" s="351" t="s">
        <v>83</v>
      </c>
      <c r="G193" s="244"/>
    </row>
    <row r="194" spans="1:7" x14ac:dyDescent="0.35">
      <c r="A194" s="237" t="s">
        <v>1872</v>
      </c>
      <c r="B194" s="245" t="s">
        <v>669</v>
      </c>
      <c r="C194" s="351" t="s">
        <v>83</v>
      </c>
      <c r="D194" s="351" t="s">
        <v>83</v>
      </c>
      <c r="E194" s="252"/>
      <c r="F194" s="351" t="s">
        <v>83</v>
      </c>
      <c r="G194" s="244"/>
    </row>
    <row r="195" spans="1:7" x14ac:dyDescent="0.35">
      <c r="A195" s="237" t="s">
        <v>1873</v>
      </c>
      <c r="B195" s="245" t="s">
        <v>671</v>
      </c>
      <c r="C195" s="351" t="s">
        <v>83</v>
      </c>
      <c r="D195" s="351" t="s">
        <v>83</v>
      </c>
      <c r="E195" s="252"/>
      <c r="F195" s="351" t="s">
        <v>83</v>
      </c>
      <c r="G195" s="244"/>
    </row>
    <row r="196" spans="1:7" x14ac:dyDescent="0.35">
      <c r="A196" s="237" t="s">
        <v>1874</v>
      </c>
      <c r="B196" s="245" t="s">
        <v>673</v>
      </c>
      <c r="C196" s="351" t="s">
        <v>83</v>
      </c>
      <c r="D196" s="351" t="s">
        <v>83</v>
      </c>
      <c r="E196" s="252"/>
      <c r="F196" s="351" t="s">
        <v>83</v>
      </c>
      <c r="G196" s="244"/>
    </row>
    <row r="197" spans="1:7" x14ac:dyDescent="0.35">
      <c r="A197" s="237" t="s">
        <v>2649</v>
      </c>
      <c r="B197" s="242"/>
      <c r="C197" s="252"/>
      <c r="D197" s="252"/>
      <c r="E197" s="252"/>
      <c r="F197" s="252"/>
      <c r="G197" s="244"/>
    </row>
    <row r="198" spans="1:7" x14ac:dyDescent="0.35">
      <c r="A198" s="275" t="s">
        <v>2650</v>
      </c>
      <c r="B198" s="242"/>
      <c r="C198" s="252"/>
      <c r="D198" s="252"/>
      <c r="E198" s="252"/>
      <c r="F198" s="252"/>
      <c r="G198" s="244"/>
    </row>
    <row r="199" spans="1:7" x14ac:dyDescent="0.35">
      <c r="A199" s="275" t="s">
        <v>2651</v>
      </c>
      <c r="B199" s="245"/>
      <c r="C199" s="252"/>
      <c r="D199" s="252"/>
      <c r="E199" s="252"/>
      <c r="F199" s="252"/>
      <c r="G199" s="244"/>
    </row>
    <row r="200" spans="1:7" x14ac:dyDescent="0.35">
      <c r="A200" s="275" t="s">
        <v>2652</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1875</v>
      </c>
      <c r="B202" s="237" t="s">
        <v>680</v>
      </c>
      <c r="C202" s="351" t="s">
        <v>83</v>
      </c>
      <c r="D202" s="351" t="s">
        <v>83</v>
      </c>
      <c r="E202" s="253"/>
      <c r="F202" s="351" t="s">
        <v>83</v>
      </c>
      <c r="G202" s="244"/>
    </row>
    <row r="203" spans="1:7" x14ac:dyDescent="0.35">
      <c r="A203" s="237" t="s">
        <v>2653</v>
      </c>
      <c r="B203" s="246"/>
      <c r="C203" s="252"/>
      <c r="D203" s="252"/>
      <c r="E203" s="253"/>
      <c r="F203" s="252"/>
      <c r="G203" s="244"/>
    </row>
    <row r="204" spans="1:7" x14ac:dyDescent="0.35">
      <c r="A204" s="275" t="s">
        <v>2654</v>
      </c>
      <c r="B204" s="246"/>
      <c r="C204" s="252"/>
      <c r="D204" s="252"/>
      <c r="E204" s="253"/>
      <c r="F204" s="252"/>
      <c r="G204" s="244"/>
    </row>
    <row r="205" spans="1:7" x14ac:dyDescent="0.35">
      <c r="A205" s="275" t="s">
        <v>2655</v>
      </c>
      <c r="B205" s="246"/>
      <c r="C205" s="252"/>
      <c r="D205" s="252"/>
      <c r="E205" s="253"/>
      <c r="F205" s="252"/>
      <c r="G205" s="244"/>
    </row>
    <row r="206" spans="1:7" x14ac:dyDescent="0.35">
      <c r="A206" s="275" t="s">
        <v>2656</v>
      </c>
      <c r="B206" s="246"/>
      <c r="C206" s="252"/>
      <c r="D206" s="252"/>
      <c r="E206" s="253"/>
      <c r="F206" s="252"/>
      <c r="G206" s="244"/>
    </row>
    <row r="207" spans="1:7" x14ac:dyDescent="0.35">
      <c r="A207" s="275" t="s">
        <v>2657</v>
      </c>
      <c r="B207" s="244"/>
      <c r="C207" s="244"/>
      <c r="D207" s="244"/>
      <c r="E207" s="244"/>
      <c r="F207" s="244"/>
      <c r="G207" s="244"/>
    </row>
    <row r="208" spans="1:7" x14ac:dyDescent="0.35">
      <c r="A208" s="275" t="s">
        <v>2658</v>
      </c>
      <c r="B208" s="244"/>
      <c r="C208" s="244"/>
      <c r="D208" s="244"/>
      <c r="E208" s="244"/>
      <c r="F208" s="244"/>
      <c r="G208" s="244"/>
    </row>
    <row r="209" spans="1:7" x14ac:dyDescent="0.35">
      <c r="A209" s="275" t="s">
        <v>2659</v>
      </c>
      <c r="B209" s="244"/>
      <c r="C209" s="244"/>
      <c r="D209" s="244"/>
      <c r="E209" s="244"/>
      <c r="F209" s="244"/>
      <c r="G209" s="244"/>
    </row>
    <row r="210" spans="1:7" ht="18.5" x14ac:dyDescent="0.35">
      <c r="A210" s="174"/>
      <c r="B210" s="266" t="s">
        <v>1692</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1876</v>
      </c>
      <c r="B212" s="244" t="s">
        <v>690</v>
      </c>
      <c r="C212" s="345"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1877</v>
      </c>
      <c r="B215" s="244" t="s">
        <v>608</v>
      </c>
      <c r="C215" s="345" t="s">
        <v>83</v>
      </c>
      <c r="D215" s="352" t="s">
        <v>83</v>
      </c>
      <c r="E215" s="247"/>
      <c r="F215" s="254" t="str">
        <f>IF($C$239=0,"",IF(C215="[for completion]","",IF(C215="","",C215/$C$239)))</f>
        <v/>
      </c>
      <c r="G215" s="254" t="str">
        <f>IF($D$239=0,"",IF(D215="[for completion]","",IF(D215="","",D215/$D$239)))</f>
        <v/>
      </c>
    </row>
    <row r="216" spans="1:7" x14ac:dyDescent="0.35">
      <c r="A216" s="237" t="s">
        <v>1878</v>
      </c>
      <c r="B216" s="244" t="s">
        <v>608</v>
      </c>
      <c r="C216" s="345" t="s">
        <v>83</v>
      </c>
      <c r="D216" s="352" t="s">
        <v>83</v>
      </c>
      <c r="E216" s="247"/>
      <c r="F216" s="254" t="str">
        <f t="shared" ref="F216:F238" si="4">IF($C$239=0,"",IF(C216="[for completion]","",IF(C216="","",C216/$C$239)))</f>
        <v/>
      </c>
      <c r="G216" s="254" t="str">
        <f t="shared" ref="G216:G238" si="5">IF($D$239=0,"",IF(D216="[for completion]","",IF(D216="","",D216/$D$239)))</f>
        <v/>
      </c>
    </row>
    <row r="217" spans="1:7" x14ac:dyDescent="0.35">
      <c r="A217" s="237" t="s">
        <v>1879</v>
      </c>
      <c r="B217" s="244" t="s">
        <v>608</v>
      </c>
      <c r="C217" s="345" t="s">
        <v>83</v>
      </c>
      <c r="D217" s="352" t="s">
        <v>83</v>
      </c>
      <c r="E217" s="247"/>
      <c r="F217" s="254" t="str">
        <f t="shared" si="4"/>
        <v/>
      </c>
      <c r="G217" s="254" t="str">
        <f t="shared" si="5"/>
        <v/>
      </c>
    </row>
    <row r="218" spans="1:7" x14ac:dyDescent="0.35">
      <c r="A218" s="237" t="s">
        <v>1880</v>
      </c>
      <c r="B218" s="244" t="s">
        <v>608</v>
      </c>
      <c r="C218" s="345" t="s">
        <v>83</v>
      </c>
      <c r="D218" s="352" t="s">
        <v>83</v>
      </c>
      <c r="E218" s="247"/>
      <c r="F218" s="254" t="str">
        <f t="shared" si="4"/>
        <v/>
      </c>
      <c r="G218" s="254" t="str">
        <f t="shared" si="5"/>
        <v/>
      </c>
    </row>
    <row r="219" spans="1:7" x14ac:dyDescent="0.35">
      <c r="A219" s="237" t="s">
        <v>1881</v>
      </c>
      <c r="B219" s="244" t="s">
        <v>608</v>
      </c>
      <c r="C219" s="345" t="s">
        <v>83</v>
      </c>
      <c r="D219" s="352" t="s">
        <v>83</v>
      </c>
      <c r="E219" s="247"/>
      <c r="F219" s="254" t="str">
        <f t="shared" si="4"/>
        <v/>
      </c>
      <c r="G219" s="254" t="str">
        <f t="shared" si="5"/>
        <v/>
      </c>
    </row>
    <row r="220" spans="1:7" x14ac:dyDescent="0.35">
      <c r="A220" s="237" t="s">
        <v>1882</v>
      </c>
      <c r="B220" s="244" t="s">
        <v>608</v>
      </c>
      <c r="C220" s="345" t="s">
        <v>83</v>
      </c>
      <c r="D220" s="352" t="s">
        <v>83</v>
      </c>
      <c r="E220" s="247"/>
      <c r="F220" s="254" t="str">
        <f t="shared" si="4"/>
        <v/>
      </c>
      <c r="G220" s="254" t="str">
        <f t="shared" si="5"/>
        <v/>
      </c>
    </row>
    <row r="221" spans="1:7" x14ac:dyDescent="0.35">
      <c r="A221" s="237" t="s">
        <v>1883</v>
      </c>
      <c r="B221" s="244" t="s">
        <v>608</v>
      </c>
      <c r="C221" s="345" t="s">
        <v>83</v>
      </c>
      <c r="D221" s="352" t="s">
        <v>83</v>
      </c>
      <c r="E221" s="247"/>
      <c r="F221" s="254" t="str">
        <f t="shared" si="4"/>
        <v/>
      </c>
      <c r="G221" s="254" t="str">
        <f t="shared" si="5"/>
        <v/>
      </c>
    </row>
    <row r="222" spans="1:7" x14ac:dyDescent="0.35">
      <c r="A222" s="237" t="s">
        <v>1884</v>
      </c>
      <c r="B222" s="244" t="s">
        <v>608</v>
      </c>
      <c r="C222" s="345" t="s">
        <v>83</v>
      </c>
      <c r="D222" s="352" t="s">
        <v>83</v>
      </c>
      <c r="E222" s="247"/>
      <c r="F222" s="254" t="str">
        <f t="shared" si="4"/>
        <v/>
      </c>
      <c r="G222" s="254" t="str">
        <f t="shared" si="5"/>
        <v/>
      </c>
    </row>
    <row r="223" spans="1:7" x14ac:dyDescent="0.35">
      <c r="A223" s="237" t="s">
        <v>1885</v>
      </c>
      <c r="B223" s="244" t="s">
        <v>608</v>
      </c>
      <c r="C223" s="345" t="s">
        <v>83</v>
      </c>
      <c r="D223" s="352" t="s">
        <v>83</v>
      </c>
      <c r="E223" s="247"/>
      <c r="F223" s="254" t="str">
        <f t="shared" si="4"/>
        <v/>
      </c>
      <c r="G223" s="254" t="str">
        <f t="shared" si="5"/>
        <v/>
      </c>
    </row>
    <row r="224" spans="1:7" x14ac:dyDescent="0.35">
      <c r="A224" s="237" t="s">
        <v>1886</v>
      </c>
      <c r="B224" s="244" t="s">
        <v>608</v>
      </c>
      <c r="C224" s="345" t="s">
        <v>83</v>
      </c>
      <c r="D224" s="352" t="s">
        <v>83</v>
      </c>
      <c r="E224" s="244"/>
      <c r="F224" s="254" t="str">
        <f t="shared" si="4"/>
        <v/>
      </c>
      <c r="G224" s="254" t="str">
        <f t="shared" si="5"/>
        <v/>
      </c>
    </row>
    <row r="225" spans="1:7" x14ac:dyDescent="0.35">
      <c r="A225" s="237" t="s">
        <v>1887</v>
      </c>
      <c r="B225" s="244" t="s">
        <v>608</v>
      </c>
      <c r="C225" s="345" t="s">
        <v>83</v>
      </c>
      <c r="D225" s="352" t="s">
        <v>83</v>
      </c>
      <c r="E225" s="244"/>
      <c r="F225" s="254" t="str">
        <f t="shared" si="4"/>
        <v/>
      </c>
      <c r="G225" s="254" t="str">
        <f t="shared" si="5"/>
        <v/>
      </c>
    </row>
    <row r="226" spans="1:7" x14ac:dyDescent="0.35">
      <c r="A226" s="237" t="s">
        <v>1888</v>
      </c>
      <c r="B226" s="244" t="s">
        <v>608</v>
      </c>
      <c r="C226" s="345" t="s">
        <v>83</v>
      </c>
      <c r="D226" s="352" t="s">
        <v>83</v>
      </c>
      <c r="E226" s="244"/>
      <c r="F226" s="254" t="str">
        <f t="shared" si="4"/>
        <v/>
      </c>
      <c r="G226" s="254" t="str">
        <f t="shared" si="5"/>
        <v/>
      </c>
    </row>
    <row r="227" spans="1:7" x14ac:dyDescent="0.35">
      <c r="A227" s="237" t="s">
        <v>1889</v>
      </c>
      <c r="B227" s="244" t="s">
        <v>608</v>
      </c>
      <c r="C227" s="345" t="s">
        <v>83</v>
      </c>
      <c r="D227" s="352" t="s">
        <v>83</v>
      </c>
      <c r="E227" s="244"/>
      <c r="F227" s="254" t="str">
        <f t="shared" si="4"/>
        <v/>
      </c>
      <c r="G227" s="254" t="str">
        <f t="shared" si="5"/>
        <v/>
      </c>
    </row>
    <row r="228" spans="1:7" x14ac:dyDescent="0.35">
      <c r="A228" s="237" t="s">
        <v>1890</v>
      </c>
      <c r="B228" s="244" t="s">
        <v>608</v>
      </c>
      <c r="C228" s="345" t="s">
        <v>83</v>
      </c>
      <c r="D228" s="352" t="s">
        <v>83</v>
      </c>
      <c r="E228" s="244"/>
      <c r="F228" s="254" t="str">
        <f t="shared" si="4"/>
        <v/>
      </c>
      <c r="G228" s="254" t="str">
        <f t="shared" si="5"/>
        <v/>
      </c>
    </row>
    <row r="229" spans="1:7" x14ac:dyDescent="0.35">
      <c r="A229" s="237" t="s">
        <v>1891</v>
      </c>
      <c r="B229" s="244" t="s">
        <v>608</v>
      </c>
      <c r="C229" s="345" t="s">
        <v>83</v>
      </c>
      <c r="D229" s="352" t="s">
        <v>83</v>
      </c>
      <c r="E229" s="244"/>
      <c r="F229" s="254" t="str">
        <f t="shared" si="4"/>
        <v/>
      </c>
      <c r="G229" s="254" t="str">
        <f t="shared" si="5"/>
        <v/>
      </c>
    </row>
    <row r="230" spans="1:7" x14ac:dyDescent="0.35">
      <c r="A230" s="237" t="s">
        <v>1892</v>
      </c>
      <c r="B230" s="244" t="s">
        <v>608</v>
      </c>
      <c r="C230" s="345" t="s">
        <v>83</v>
      </c>
      <c r="D230" s="352" t="s">
        <v>83</v>
      </c>
      <c r="E230" s="237"/>
      <c r="F230" s="254" t="str">
        <f t="shared" si="4"/>
        <v/>
      </c>
      <c r="G230" s="254" t="str">
        <f t="shared" si="5"/>
        <v/>
      </c>
    </row>
    <row r="231" spans="1:7" x14ac:dyDescent="0.35">
      <c r="A231" s="237" t="s">
        <v>1893</v>
      </c>
      <c r="B231" s="244" t="s">
        <v>608</v>
      </c>
      <c r="C231" s="345" t="s">
        <v>83</v>
      </c>
      <c r="D231" s="352" t="s">
        <v>83</v>
      </c>
      <c r="E231" s="240"/>
      <c r="F231" s="254" t="str">
        <f t="shared" si="4"/>
        <v/>
      </c>
      <c r="G231" s="254" t="str">
        <f t="shared" si="5"/>
        <v/>
      </c>
    </row>
    <row r="232" spans="1:7" x14ac:dyDescent="0.35">
      <c r="A232" s="237" t="s">
        <v>1894</v>
      </c>
      <c r="B232" s="244" t="s">
        <v>608</v>
      </c>
      <c r="C232" s="345" t="s">
        <v>83</v>
      </c>
      <c r="D232" s="352" t="s">
        <v>83</v>
      </c>
      <c r="E232" s="240"/>
      <c r="F232" s="254" t="str">
        <f t="shared" si="4"/>
        <v/>
      </c>
      <c r="G232" s="254" t="str">
        <f t="shared" si="5"/>
        <v/>
      </c>
    </row>
    <row r="233" spans="1:7" x14ac:dyDescent="0.35">
      <c r="A233" s="237" t="s">
        <v>1895</v>
      </c>
      <c r="B233" s="244" t="s">
        <v>608</v>
      </c>
      <c r="C233" s="345" t="s">
        <v>83</v>
      </c>
      <c r="D233" s="352" t="s">
        <v>83</v>
      </c>
      <c r="E233" s="240"/>
      <c r="F233" s="254" t="str">
        <f t="shared" si="4"/>
        <v/>
      </c>
      <c r="G233" s="254" t="str">
        <f t="shared" si="5"/>
        <v/>
      </c>
    </row>
    <row r="234" spans="1:7" x14ac:dyDescent="0.35">
      <c r="A234" s="237" t="s">
        <v>1896</v>
      </c>
      <c r="B234" s="244" t="s">
        <v>608</v>
      </c>
      <c r="C234" s="345" t="s">
        <v>83</v>
      </c>
      <c r="D234" s="352" t="s">
        <v>83</v>
      </c>
      <c r="E234" s="240"/>
      <c r="F234" s="254" t="str">
        <f t="shared" si="4"/>
        <v/>
      </c>
      <c r="G234" s="254" t="str">
        <f t="shared" si="5"/>
        <v/>
      </c>
    </row>
    <row r="235" spans="1:7" x14ac:dyDescent="0.35">
      <c r="A235" s="237" t="s">
        <v>1897</v>
      </c>
      <c r="B235" s="244" t="s">
        <v>608</v>
      </c>
      <c r="C235" s="345" t="s">
        <v>83</v>
      </c>
      <c r="D235" s="352" t="s">
        <v>83</v>
      </c>
      <c r="E235" s="240"/>
      <c r="F235" s="254" t="str">
        <f t="shared" si="4"/>
        <v/>
      </c>
      <c r="G235" s="254" t="str">
        <f t="shared" si="5"/>
        <v/>
      </c>
    </row>
    <row r="236" spans="1:7" x14ac:dyDescent="0.35">
      <c r="A236" s="237" t="s">
        <v>1898</v>
      </c>
      <c r="B236" s="244" t="s">
        <v>608</v>
      </c>
      <c r="C236" s="345" t="s">
        <v>83</v>
      </c>
      <c r="D236" s="352" t="s">
        <v>83</v>
      </c>
      <c r="E236" s="240"/>
      <c r="F236" s="254" t="str">
        <f t="shared" si="4"/>
        <v/>
      </c>
      <c r="G236" s="254" t="str">
        <f t="shared" si="5"/>
        <v/>
      </c>
    </row>
    <row r="237" spans="1:7" x14ac:dyDescent="0.35">
      <c r="A237" s="237" t="s">
        <v>1899</v>
      </c>
      <c r="B237" s="244" t="s">
        <v>608</v>
      </c>
      <c r="C237" s="345" t="s">
        <v>83</v>
      </c>
      <c r="D237" s="352" t="s">
        <v>83</v>
      </c>
      <c r="E237" s="240"/>
      <c r="F237" s="254" t="str">
        <f t="shared" si="4"/>
        <v/>
      </c>
      <c r="G237" s="254" t="str">
        <f t="shared" si="5"/>
        <v/>
      </c>
    </row>
    <row r="238" spans="1:7" x14ac:dyDescent="0.35">
      <c r="A238" s="237" t="s">
        <v>1900</v>
      </c>
      <c r="B238" s="244" t="s">
        <v>608</v>
      </c>
      <c r="C238" s="345" t="s">
        <v>83</v>
      </c>
      <c r="D238" s="352" t="s">
        <v>83</v>
      </c>
      <c r="E238" s="240"/>
      <c r="F238" s="254" t="str">
        <f t="shared" si="4"/>
        <v/>
      </c>
      <c r="G238" s="254" t="str">
        <f t="shared" si="5"/>
        <v/>
      </c>
    </row>
    <row r="239" spans="1:7" x14ac:dyDescent="0.35">
      <c r="A239" s="237" t="s">
        <v>1901</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1902</v>
      </c>
      <c r="B241" s="237" t="s">
        <v>719</v>
      </c>
      <c r="C241" s="351"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1903</v>
      </c>
      <c r="B244" s="237" t="s">
        <v>722</v>
      </c>
      <c r="C244" s="345" t="s">
        <v>83</v>
      </c>
      <c r="D244" s="352" t="s">
        <v>83</v>
      </c>
      <c r="E244" s="237"/>
      <c r="F244" s="254" t="str">
        <f>IF($C$252=0,"",IF(C244="[for completion]","",IF(C244="","",C244/$C$252)))</f>
        <v/>
      </c>
      <c r="G244" s="254" t="str">
        <f>IF($D$252=0,"",IF(D244="[for completion]","",IF(D244="","",D244/$D$252)))</f>
        <v/>
      </c>
    </row>
    <row r="245" spans="1:7" x14ac:dyDescent="0.35">
      <c r="A245" s="237" t="s">
        <v>1904</v>
      </c>
      <c r="B245" s="237" t="s">
        <v>724</v>
      </c>
      <c r="C245" s="345" t="s">
        <v>83</v>
      </c>
      <c r="D245" s="352" t="s">
        <v>83</v>
      </c>
      <c r="E245" s="237"/>
      <c r="F245" s="254" t="str">
        <f t="shared" ref="F245:F251" si="6">IF($C$252=0,"",IF(C245="[for completion]","",IF(C245="","",C245/$C$252)))</f>
        <v/>
      </c>
      <c r="G245" s="254" t="str">
        <f t="shared" ref="G245:G251" si="7">IF($D$252=0,"",IF(D245="[for completion]","",IF(D245="","",D245/$D$252)))</f>
        <v/>
      </c>
    </row>
    <row r="246" spans="1:7" x14ac:dyDescent="0.35">
      <c r="A246" s="237" t="s">
        <v>1905</v>
      </c>
      <c r="B246" s="237" t="s">
        <v>726</v>
      </c>
      <c r="C246" s="345" t="s">
        <v>83</v>
      </c>
      <c r="D246" s="352" t="s">
        <v>83</v>
      </c>
      <c r="E246" s="237"/>
      <c r="F246" s="254" t="str">
        <f t="shared" si="6"/>
        <v/>
      </c>
      <c r="G246" s="254" t="str">
        <f t="shared" si="7"/>
        <v/>
      </c>
    </row>
    <row r="247" spans="1:7" x14ac:dyDescent="0.35">
      <c r="A247" s="237" t="s">
        <v>1906</v>
      </c>
      <c r="B247" s="237" t="s">
        <v>728</v>
      </c>
      <c r="C247" s="345" t="s">
        <v>83</v>
      </c>
      <c r="D247" s="352" t="s">
        <v>83</v>
      </c>
      <c r="E247" s="237"/>
      <c r="F247" s="254" t="str">
        <f t="shared" si="6"/>
        <v/>
      </c>
      <c r="G247" s="254" t="str">
        <f t="shared" si="7"/>
        <v/>
      </c>
    </row>
    <row r="248" spans="1:7" x14ac:dyDescent="0.35">
      <c r="A248" s="237" t="s">
        <v>1907</v>
      </c>
      <c r="B248" s="237" t="s">
        <v>730</v>
      </c>
      <c r="C248" s="345" t="s">
        <v>83</v>
      </c>
      <c r="D248" s="352" t="s">
        <v>83</v>
      </c>
      <c r="E248" s="237"/>
      <c r="F248" s="254" t="str">
        <f>IF($C$252=0,"",IF(C248="[for completion]","",IF(C248="","",C248/$C$252)))</f>
        <v/>
      </c>
      <c r="G248" s="254" t="str">
        <f t="shared" si="7"/>
        <v/>
      </c>
    </row>
    <row r="249" spans="1:7" x14ac:dyDescent="0.35">
      <c r="A249" s="237" t="s">
        <v>1908</v>
      </c>
      <c r="B249" s="237" t="s">
        <v>732</v>
      </c>
      <c r="C249" s="345" t="s">
        <v>83</v>
      </c>
      <c r="D249" s="352" t="s">
        <v>83</v>
      </c>
      <c r="E249" s="237"/>
      <c r="F249" s="254" t="str">
        <f t="shared" si="6"/>
        <v/>
      </c>
      <c r="G249" s="254" t="str">
        <f t="shared" si="7"/>
        <v/>
      </c>
    </row>
    <row r="250" spans="1:7" x14ac:dyDescent="0.35">
      <c r="A250" s="237" t="s">
        <v>1909</v>
      </c>
      <c r="B250" s="237" t="s">
        <v>734</v>
      </c>
      <c r="C250" s="345" t="s">
        <v>83</v>
      </c>
      <c r="D250" s="352" t="s">
        <v>83</v>
      </c>
      <c r="E250" s="237"/>
      <c r="F250" s="254" t="str">
        <f t="shared" si="6"/>
        <v/>
      </c>
      <c r="G250" s="254" t="str">
        <f t="shared" si="7"/>
        <v/>
      </c>
    </row>
    <row r="251" spans="1:7" x14ac:dyDescent="0.35">
      <c r="A251" s="237" t="s">
        <v>1910</v>
      </c>
      <c r="B251" s="237" t="s">
        <v>736</v>
      </c>
      <c r="C251" s="345" t="s">
        <v>83</v>
      </c>
      <c r="D251" s="352" t="s">
        <v>83</v>
      </c>
      <c r="E251" s="237"/>
      <c r="F251" s="254" t="str">
        <f t="shared" si="6"/>
        <v/>
      </c>
      <c r="G251" s="254" t="str">
        <f t="shared" si="7"/>
        <v/>
      </c>
    </row>
    <row r="252" spans="1:7" x14ac:dyDescent="0.35">
      <c r="A252" s="237" t="s">
        <v>1911</v>
      </c>
      <c r="B252" s="250" t="s">
        <v>148</v>
      </c>
      <c r="C252" s="255">
        <v>0</v>
      </c>
      <c r="D252" s="257">
        <v>0</v>
      </c>
      <c r="E252" s="237"/>
      <c r="F252" s="259">
        <f>SUM(F241:F251)</f>
        <v>0</v>
      </c>
      <c r="G252" s="259">
        <f>SUM(G241:G251)</f>
        <v>0</v>
      </c>
    </row>
    <row r="253" spans="1:7" x14ac:dyDescent="0.35">
      <c r="A253" s="237" t="s">
        <v>1912</v>
      </c>
      <c r="B253" s="241" t="s">
        <v>739</v>
      </c>
      <c r="C253" s="345"/>
      <c r="D253" s="352"/>
      <c r="E253" s="237"/>
      <c r="F253" s="254" t="s">
        <v>1715</v>
      </c>
      <c r="G253" s="254" t="s">
        <v>1715</v>
      </c>
    </row>
    <row r="254" spans="1:7" x14ac:dyDescent="0.35">
      <c r="A254" s="237" t="s">
        <v>1913</v>
      </c>
      <c r="B254" s="241" t="s">
        <v>741</v>
      </c>
      <c r="C254" s="345"/>
      <c r="D254" s="352"/>
      <c r="E254" s="237"/>
      <c r="F254" s="254" t="s">
        <v>1715</v>
      </c>
      <c r="G254" s="254" t="s">
        <v>1715</v>
      </c>
    </row>
    <row r="255" spans="1:7" x14ac:dyDescent="0.35">
      <c r="A255" s="237" t="s">
        <v>1914</v>
      </c>
      <c r="B255" s="241" t="s">
        <v>743</v>
      </c>
      <c r="C255" s="345"/>
      <c r="D255" s="352"/>
      <c r="E255" s="237"/>
      <c r="F255" s="254" t="s">
        <v>1715</v>
      </c>
      <c r="G255" s="254" t="s">
        <v>1715</v>
      </c>
    </row>
    <row r="256" spans="1:7" x14ac:dyDescent="0.35">
      <c r="A256" s="237" t="s">
        <v>1915</v>
      </c>
      <c r="B256" s="241" t="s">
        <v>745</v>
      </c>
      <c r="C256" s="345"/>
      <c r="D256" s="352"/>
      <c r="E256" s="237"/>
      <c r="F256" s="254" t="s">
        <v>1715</v>
      </c>
      <c r="G256" s="254" t="s">
        <v>1715</v>
      </c>
    </row>
    <row r="257" spans="1:7" x14ac:dyDescent="0.35">
      <c r="A257" s="237" t="s">
        <v>1916</v>
      </c>
      <c r="B257" s="241" t="s">
        <v>747</v>
      </c>
      <c r="C257" s="345"/>
      <c r="D257" s="352"/>
      <c r="E257" s="237"/>
      <c r="F257" s="254" t="s">
        <v>1715</v>
      </c>
      <c r="G257" s="254" t="s">
        <v>1715</v>
      </c>
    </row>
    <row r="258" spans="1:7" x14ac:dyDescent="0.35">
      <c r="A258" s="237" t="s">
        <v>1917</v>
      </c>
      <c r="B258" s="241" t="s">
        <v>749</v>
      </c>
      <c r="C258" s="345"/>
      <c r="D258" s="352"/>
      <c r="E258" s="237"/>
      <c r="F258" s="254" t="s">
        <v>1715</v>
      </c>
      <c r="G258" s="254" t="s">
        <v>1715</v>
      </c>
    </row>
    <row r="259" spans="1:7" x14ac:dyDescent="0.35">
      <c r="A259" s="237" t="s">
        <v>1918</v>
      </c>
      <c r="B259" s="241"/>
      <c r="C259" s="237"/>
      <c r="D259" s="237"/>
      <c r="E259" s="237"/>
      <c r="F259" s="254"/>
      <c r="G259" s="254"/>
    </row>
    <row r="260" spans="1:7" x14ac:dyDescent="0.35">
      <c r="A260" s="237" t="s">
        <v>1919</v>
      </c>
      <c r="B260" s="241"/>
      <c r="C260" s="237"/>
      <c r="D260" s="237"/>
      <c r="E260" s="237"/>
      <c r="F260" s="254"/>
      <c r="G260" s="254"/>
    </row>
    <row r="261" spans="1:7" x14ac:dyDescent="0.35">
      <c r="A261" s="237" t="s">
        <v>1920</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1921</v>
      </c>
      <c r="B263" s="237" t="s">
        <v>719</v>
      </c>
      <c r="C263" s="351"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1922</v>
      </c>
      <c r="B266" s="237" t="s">
        <v>722</v>
      </c>
      <c r="C266" s="345" t="s">
        <v>118</v>
      </c>
      <c r="D266" s="352" t="s">
        <v>118</v>
      </c>
      <c r="E266" s="237"/>
      <c r="F266" s="254" t="str">
        <f>IF($C$274=0,"",IF(C266="[for completion]","",IF(C266="","",C266/$C$274)))</f>
        <v/>
      </c>
      <c r="G266" s="254" t="str">
        <f>IF($D$274=0,"",IF(D266="[for completion]","",IF(D266="","",D266/$D$274)))</f>
        <v/>
      </c>
    </row>
    <row r="267" spans="1:7" x14ac:dyDescent="0.35">
      <c r="A267" s="237" t="s">
        <v>1923</v>
      </c>
      <c r="B267" s="237" t="s">
        <v>724</v>
      </c>
      <c r="C267" s="345" t="s">
        <v>118</v>
      </c>
      <c r="D267" s="352" t="s">
        <v>118</v>
      </c>
      <c r="E267" s="237"/>
      <c r="F267" s="254" t="str">
        <f t="shared" ref="F267:F273" si="8">IF($C$274=0,"",IF(C267="[for completion]","",IF(C267="","",C267/$C$274)))</f>
        <v/>
      </c>
      <c r="G267" s="254" t="str">
        <f t="shared" ref="G267:G273" si="9">IF($D$274=0,"",IF(D267="[for completion]","",IF(D267="","",D267/$D$274)))</f>
        <v/>
      </c>
    </row>
    <row r="268" spans="1:7" x14ac:dyDescent="0.35">
      <c r="A268" s="237" t="s">
        <v>1924</v>
      </c>
      <c r="B268" s="237" t="s">
        <v>726</v>
      </c>
      <c r="C268" s="345" t="s">
        <v>118</v>
      </c>
      <c r="D268" s="352" t="s">
        <v>118</v>
      </c>
      <c r="E268" s="237"/>
      <c r="F268" s="254" t="str">
        <f t="shared" si="8"/>
        <v/>
      </c>
      <c r="G268" s="254" t="str">
        <f t="shared" si="9"/>
        <v/>
      </c>
    </row>
    <row r="269" spans="1:7" x14ac:dyDescent="0.35">
      <c r="A269" s="237" t="s">
        <v>1925</v>
      </c>
      <c r="B269" s="237" t="s">
        <v>728</v>
      </c>
      <c r="C269" s="345" t="s">
        <v>118</v>
      </c>
      <c r="D269" s="352" t="s">
        <v>118</v>
      </c>
      <c r="E269" s="237"/>
      <c r="F269" s="254" t="str">
        <f t="shared" si="8"/>
        <v/>
      </c>
      <c r="G269" s="254" t="str">
        <f t="shared" si="9"/>
        <v/>
      </c>
    </row>
    <row r="270" spans="1:7" x14ac:dyDescent="0.35">
      <c r="A270" s="237" t="s">
        <v>1926</v>
      </c>
      <c r="B270" s="237" t="s">
        <v>730</v>
      </c>
      <c r="C270" s="345" t="s">
        <v>118</v>
      </c>
      <c r="D270" s="352" t="s">
        <v>118</v>
      </c>
      <c r="E270" s="237"/>
      <c r="F270" s="254" t="str">
        <f t="shared" si="8"/>
        <v/>
      </c>
      <c r="G270" s="254" t="str">
        <f t="shared" si="9"/>
        <v/>
      </c>
    </row>
    <row r="271" spans="1:7" x14ac:dyDescent="0.35">
      <c r="A271" s="237" t="s">
        <v>1927</v>
      </c>
      <c r="B271" s="237" t="s">
        <v>732</v>
      </c>
      <c r="C271" s="345" t="s">
        <v>118</v>
      </c>
      <c r="D271" s="352" t="s">
        <v>118</v>
      </c>
      <c r="E271" s="237"/>
      <c r="F271" s="254" t="str">
        <f t="shared" si="8"/>
        <v/>
      </c>
      <c r="G271" s="254" t="str">
        <f t="shared" si="9"/>
        <v/>
      </c>
    </row>
    <row r="272" spans="1:7" x14ac:dyDescent="0.35">
      <c r="A272" s="237" t="s">
        <v>1928</v>
      </c>
      <c r="B272" s="237" t="s">
        <v>734</v>
      </c>
      <c r="C272" s="345" t="s">
        <v>118</v>
      </c>
      <c r="D272" s="352" t="s">
        <v>118</v>
      </c>
      <c r="E272" s="237"/>
      <c r="F272" s="254" t="str">
        <f t="shared" si="8"/>
        <v/>
      </c>
      <c r="G272" s="254" t="str">
        <f t="shared" si="9"/>
        <v/>
      </c>
    </row>
    <row r="273" spans="1:7" x14ac:dyDescent="0.35">
      <c r="A273" s="237" t="s">
        <v>1929</v>
      </c>
      <c r="B273" s="237" t="s">
        <v>736</v>
      </c>
      <c r="C273" s="345" t="s">
        <v>118</v>
      </c>
      <c r="D273" s="352" t="s">
        <v>118</v>
      </c>
      <c r="E273" s="237"/>
      <c r="F273" s="254" t="str">
        <f t="shared" si="8"/>
        <v/>
      </c>
      <c r="G273" s="254" t="str">
        <f t="shared" si="9"/>
        <v/>
      </c>
    </row>
    <row r="274" spans="1:7" x14ac:dyDescent="0.35">
      <c r="A274" s="237" t="s">
        <v>1930</v>
      </c>
      <c r="B274" s="250" t="s">
        <v>148</v>
      </c>
      <c r="C274" s="255">
        <v>0</v>
      </c>
      <c r="D274" s="257">
        <v>0</v>
      </c>
      <c r="E274" s="237"/>
      <c r="F274" s="259">
        <f>SUM(F266:F273)</f>
        <v>0</v>
      </c>
      <c r="G274" s="259">
        <f>SUM(G266:G273)</f>
        <v>0</v>
      </c>
    </row>
    <row r="275" spans="1:7" x14ac:dyDescent="0.35">
      <c r="A275" s="237" t="s">
        <v>1931</v>
      </c>
      <c r="B275" s="241" t="s">
        <v>739</v>
      </c>
      <c r="C275" s="345"/>
      <c r="D275" s="352"/>
      <c r="E275" s="237"/>
      <c r="F275" s="254" t="s">
        <v>1715</v>
      </c>
      <c r="G275" s="254" t="s">
        <v>1715</v>
      </c>
    </row>
    <row r="276" spans="1:7" x14ac:dyDescent="0.35">
      <c r="A276" s="237" t="s">
        <v>1932</v>
      </c>
      <c r="B276" s="241" t="s">
        <v>741</v>
      </c>
      <c r="C276" s="345"/>
      <c r="D276" s="352"/>
      <c r="E276" s="237"/>
      <c r="F276" s="254" t="s">
        <v>1715</v>
      </c>
      <c r="G276" s="254" t="s">
        <v>1715</v>
      </c>
    </row>
    <row r="277" spans="1:7" x14ac:dyDescent="0.35">
      <c r="A277" s="237" t="s">
        <v>1933</v>
      </c>
      <c r="B277" s="241" t="s">
        <v>743</v>
      </c>
      <c r="C277" s="345"/>
      <c r="D277" s="352"/>
      <c r="E277" s="237"/>
      <c r="F277" s="254" t="s">
        <v>1715</v>
      </c>
      <c r="G277" s="254" t="s">
        <v>1715</v>
      </c>
    </row>
    <row r="278" spans="1:7" x14ac:dyDescent="0.35">
      <c r="A278" s="237" t="s">
        <v>1934</v>
      </c>
      <c r="B278" s="241" t="s">
        <v>745</v>
      </c>
      <c r="C278" s="345"/>
      <c r="D278" s="352"/>
      <c r="E278" s="237"/>
      <c r="F278" s="254" t="s">
        <v>1715</v>
      </c>
      <c r="G278" s="254" t="s">
        <v>1715</v>
      </c>
    </row>
    <row r="279" spans="1:7" x14ac:dyDescent="0.35">
      <c r="A279" s="237" t="s">
        <v>1935</v>
      </c>
      <c r="B279" s="241" t="s">
        <v>747</v>
      </c>
      <c r="C279" s="345"/>
      <c r="D279" s="352"/>
      <c r="E279" s="237"/>
      <c r="F279" s="254" t="s">
        <v>1715</v>
      </c>
      <c r="G279" s="254" t="s">
        <v>1715</v>
      </c>
    </row>
    <row r="280" spans="1:7" x14ac:dyDescent="0.35">
      <c r="A280" s="237" t="s">
        <v>1936</v>
      </c>
      <c r="B280" s="241" t="s">
        <v>749</v>
      </c>
      <c r="C280" s="345"/>
      <c r="D280" s="352"/>
      <c r="E280" s="237"/>
      <c r="F280" s="254" t="s">
        <v>1715</v>
      </c>
      <c r="G280" s="254" t="s">
        <v>1715</v>
      </c>
    </row>
    <row r="281" spans="1:7" x14ac:dyDescent="0.35">
      <c r="A281" s="237" t="s">
        <v>1937</v>
      </c>
      <c r="B281" s="241"/>
      <c r="C281" s="237"/>
      <c r="D281" s="237"/>
      <c r="E281" s="237"/>
      <c r="F281" s="238"/>
      <c r="G281" s="238"/>
    </row>
    <row r="282" spans="1:7" x14ac:dyDescent="0.35">
      <c r="A282" s="237" t="s">
        <v>1938</v>
      </c>
      <c r="B282" s="241"/>
      <c r="C282" s="237"/>
      <c r="D282" s="237"/>
      <c r="E282" s="237"/>
      <c r="F282" s="238"/>
      <c r="G282" s="238"/>
    </row>
    <row r="283" spans="1:7" x14ac:dyDescent="0.35">
      <c r="A283" s="237" t="s">
        <v>1939</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1940</v>
      </c>
      <c r="B285" s="237" t="s">
        <v>775</v>
      </c>
      <c r="C285" s="351" t="s">
        <v>83</v>
      </c>
      <c r="D285" s="237"/>
      <c r="E285" s="240"/>
      <c r="F285" s="240"/>
      <c r="G285" s="240"/>
    </row>
    <row r="286" spans="1:7" x14ac:dyDescent="0.35">
      <c r="A286" s="237" t="s">
        <v>1941</v>
      </c>
      <c r="B286" s="237" t="s">
        <v>777</v>
      </c>
      <c r="C286" s="351" t="s">
        <v>83</v>
      </c>
      <c r="D286" s="237"/>
      <c r="E286" s="240"/>
      <c r="F286" s="240"/>
      <c r="G286" s="235"/>
    </row>
    <row r="287" spans="1:7" x14ac:dyDescent="0.35">
      <c r="A287" s="237" t="s">
        <v>1942</v>
      </c>
      <c r="B287" s="275" t="s">
        <v>779</v>
      </c>
      <c r="C287" s="351" t="s">
        <v>83</v>
      </c>
      <c r="D287" s="237"/>
      <c r="E287" s="240"/>
      <c r="F287" s="240"/>
      <c r="G287" s="235"/>
    </row>
    <row r="288" spans="1:7" s="269" customFormat="1" x14ac:dyDescent="0.35">
      <c r="A288" s="275" t="s">
        <v>1943</v>
      </c>
      <c r="B288" s="275" t="s">
        <v>2536</v>
      </c>
      <c r="C288" s="351" t="s">
        <v>83</v>
      </c>
      <c r="D288" s="275"/>
      <c r="E288" s="240"/>
      <c r="F288" s="240"/>
      <c r="G288" s="273"/>
    </row>
    <row r="289" spans="1:7" x14ac:dyDescent="0.35">
      <c r="A289" s="275" t="s">
        <v>1944</v>
      </c>
      <c r="B289" s="244" t="s">
        <v>1418</v>
      </c>
      <c r="C289" s="351" t="s">
        <v>83</v>
      </c>
      <c r="D289" s="247"/>
      <c r="E289" s="247"/>
      <c r="F289" s="248"/>
      <c r="G289" s="248"/>
    </row>
    <row r="290" spans="1:7" x14ac:dyDescent="0.35">
      <c r="A290" s="275" t="s">
        <v>2537</v>
      </c>
      <c r="B290" s="237" t="s">
        <v>146</v>
      </c>
      <c r="C290" s="351" t="s">
        <v>83</v>
      </c>
      <c r="D290" s="237"/>
      <c r="E290" s="240"/>
      <c r="F290" s="240"/>
      <c r="G290" s="235"/>
    </row>
    <row r="291" spans="1:7" x14ac:dyDescent="0.35">
      <c r="A291" s="237" t="s">
        <v>1945</v>
      </c>
      <c r="B291" s="241" t="s">
        <v>783</v>
      </c>
      <c r="C291" s="353"/>
      <c r="D291" s="237"/>
      <c r="E291" s="240"/>
      <c r="F291" s="240"/>
      <c r="G291" s="235"/>
    </row>
    <row r="292" spans="1:7" x14ac:dyDescent="0.35">
      <c r="A292" s="275" t="s">
        <v>1946</v>
      </c>
      <c r="B292" s="241" t="s">
        <v>785</v>
      </c>
      <c r="C292" s="351"/>
      <c r="D292" s="237"/>
      <c r="E292" s="240"/>
      <c r="F292" s="240"/>
      <c r="G292" s="235"/>
    </row>
    <row r="293" spans="1:7" x14ac:dyDescent="0.35">
      <c r="A293" s="275" t="s">
        <v>1947</v>
      </c>
      <c r="B293" s="241" t="s">
        <v>787</v>
      </c>
      <c r="C293" s="351"/>
      <c r="D293" s="237"/>
      <c r="E293" s="240"/>
      <c r="F293" s="240"/>
      <c r="G293" s="235"/>
    </row>
    <row r="294" spans="1:7" x14ac:dyDescent="0.35">
      <c r="A294" s="275" t="s">
        <v>1948</v>
      </c>
      <c r="B294" s="241" t="s">
        <v>789</v>
      </c>
      <c r="C294" s="351"/>
      <c r="D294" s="237"/>
      <c r="E294" s="240"/>
      <c r="F294" s="240"/>
      <c r="G294" s="235"/>
    </row>
    <row r="295" spans="1:7" x14ac:dyDescent="0.35">
      <c r="A295" s="275" t="s">
        <v>1949</v>
      </c>
      <c r="B295" s="241" t="s">
        <v>150</v>
      </c>
      <c r="C295" s="351"/>
      <c r="D295" s="237"/>
      <c r="E295" s="240"/>
      <c r="F295" s="240"/>
      <c r="G295" s="235"/>
    </row>
    <row r="296" spans="1:7" x14ac:dyDescent="0.35">
      <c r="A296" s="275" t="s">
        <v>1950</v>
      </c>
      <c r="B296" s="241" t="s">
        <v>150</v>
      </c>
      <c r="C296" s="351"/>
      <c r="D296" s="237"/>
      <c r="E296" s="240"/>
      <c r="F296" s="240"/>
      <c r="G296" s="235"/>
    </row>
    <row r="297" spans="1:7" x14ac:dyDescent="0.35">
      <c r="A297" s="275" t="s">
        <v>1951</v>
      </c>
      <c r="B297" s="241" t="s">
        <v>150</v>
      </c>
      <c r="C297" s="351"/>
      <c r="D297" s="237"/>
      <c r="E297" s="240"/>
      <c r="F297" s="240"/>
      <c r="G297" s="235"/>
    </row>
    <row r="298" spans="1:7" x14ac:dyDescent="0.35">
      <c r="A298" s="275" t="s">
        <v>1952</v>
      </c>
      <c r="B298" s="241" t="s">
        <v>150</v>
      </c>
      <c r="C298" s="351"/>
      <c r="D298" s="237"/>
      <c r="E298" s="240"/>
      <c r="F298" s="240"/>
      <c r="G298" s="235"/>
    </row>
    <row r="299" spans="1:7" x14ac:dyDescent="0.35">
      <c r="A299" s="275" t="s">
        <v>1953</v>
      </c>
      <c r="B299" s="241" t="s">
        <v>150</v>
      </c>
      <c r="C299" s="351"/>
      <c r="D299" s="237"/>
      <c r="E299" s="240"/>
      <c r="F299" s="240"/>
      <c r="G299" s="235"/>
    </row>
    <row r="300" spans="1:7" x14ac:dyDescent="0.35">
      <c r="A300" s="275" t="s">
        <v>1954</v>
      </c>
      <c r="B300" s="241" t="s">
        <v>150</v>
      </c>
      <c r="C300" s="351"/>
      <c r="D300" s="237"/>
      <c r="E300" s="240"/>
      <c r="F300" s="240"/>
      <c r="G300" s="235"/>
    </row>
    <row r="301" spans="1:7" x14ac:dyDescent="0.35">
      <c r="A301" s="85"/>
      <c r="B301" s="85" t="s">
        <v>795</v>
      </c>
      <c r="C301" s="85" t="s">
        <v>515</v>
      </c>
      <c r="D301" s="85"/>
      <c r="E301" s="85"/>
      <c r="F301" s="85"/>
      <c r="G301" s="85"/>
    </row>
    <row r="302" spans="1:7" x14ac:dyDescent="0.35">
      <c r="A302" s="237" t="s">
        <v>1955</v>
      </c>
      <c r="B302" s="237" t="s">
        <v>1419</v>
      </c>
      <c r="C302" s="351" t="s">
        <v>83</v>
      </c>
      <c r="D302" s="237"/>
      <c r="E302" s="235"/>
      <c r="F302" s="235"/>
      <c r="G302" s="235"/>
    </row>
    <row r="303" spans="1:7" x14ac:dyDescent="0.35">
      <c r="A303" s="237" t="s">
        <v>1956</v>
      </c>
      <c r="B303" s="237" t="s">
        <v>797</v>
      </c>
      <c r="C303" s="351" t="s">
        <v>83</v>
      </c>
      <c r="D303" s="237"/>
      <c r="E303" s="235"/>
      <c r="F303" s="235"/>
      <c r="G303" s="235"/>
    </row>
    <row r="304" spans="1:7" x14ac:dyDescent="0.35">
      <c r="A304" s="237" t="s">
        <v>1957</v>
      </c>
      <c r="B304" s="237" t="s">
        <v>146</v>
      </c>
      <c r="C304" s="351" t="s">
        <v>83</v>
      </c>
      <c r="D304" s="237"/>
      <c r="E304" s="235"/>
      <c r="F304" s="235"/>
      <c r="G304" s="235"/>
    </row>
    <row r="305" spans="1:7" x14ac:dyDescent="0.35">
      <c r="A305" s="237" t="s">
        <v>1958</v>
      </c>
      <c r="B305" s="237"/>
      <c r="C305" s="252"/>
      <c r="D305" s="237"/>
      <c r="E305" s="235"/>
      <c r="F305" s="235"/>
      <c r="G305" s="235"/>
    </row>
    <row r="306" spans="1:7" x14ac:dyDescent="0.35">
      <c r="A306" s="237" t="s">
        <v>1959</v>
      </c>
      <c r="B306" s="237"/>
      <c r="C306" s="252"/>
      <c r="D306" s="237"/>
      <c r="E306" s="235"/>
      <c r="F306" s="235"/>
      <c r="G306" s="235"/>
    </row>
    <row r="307" spans="1:7" x14ac:dyDescent="0.35">
      <c r="A307" s="237" t="s">
        <v>1960</v>
      </c>
      <c r="B307" s="237"/>
      <c r="C307" s="252"/>
      <c r="D307" s="237"/>
      <c r="E307" s="235"/>
      <c r="F307" s="235"/>
      <c r="G307" s="235"/>
    </row>
    <row r="308" spans="1:7" x14ac:dyDescent="0.35">
      <c r="A308" s="85"/>
      <c r="B308" s="85" t="s">
        <v>2266</v>
      </c>
      <c r="C308" s="85" t="s">
        <v>113</v>
      </c>
      <c r="D308" s="85" t="s">
        <v>1702</v>
      </c>
      <c r="E308" s="85"/>
      <c r="F308" s="85" t="s">
        <v>515</v>
      </c>
      <c r="G308" s="85" t="s">
        <v>1961</v>
      </c>
    </row>
    <row r="309" spans="1:7" x14ac:dyDescent="0.35">
      <c r="A309" s="227" t="s">
        <v>1962</v>
      </c>
      <c r="B309" s="244" t="s">
        <v>608</v>
      </c>
      <c r="C309" s="345" t="s">
        <v>83</v>
      </c>
      <c r="D309" s="352" t="s">
        <v>83</v>
      </c>
      <c r="E309" s="232"/>
      <c r="F309" s="254" t="str">
        <f>IF($C$327=0,"",IF(C309="[for completion]","",IF(C309="","",C309/$C$327)))</f>
        <v/>
      </c>
      <c r="G309" s="254" t="str">
        <f>IF($D$327=0,"",IF(D309="[for completion]","",IF(D309="","",D309/$D$327)))</f>
        <v/>
      </c>
    </row>
    <row r="310" spans="1:7" x14ac:dyDescent="0.35">
      <c r="A310" s="227" t="s">
        <v>1963</v>
      </c>
      <c r="B310" s="244" t="s">
        <v>608</v>
      </c>
      <c r="C310" s="345" t="s">
        <v>83</v>
      </c>
      <c r="D310" s="352" t="s">
        <v>83</v>
      </c>
      <c r="E310" s="232"/>
      <c r="F310" s="254" t="str">
        <f t="shared" ref="F310:F326" si="10">IF($C$327=0,"",IF(C310="[for completion]","",IF(C310="","",C310/$C$327)))</f>
        <v/>
      </c>
      <c r="G310" s="254" t="str">
        <f t="shared" ref="G310:G326" si="11">IF($D$327=0,"",IF(D310="[for completion]","",IF(D310="","",D310/$D$327)))</f>
        <v/>
      </c>
    </row>
    <row r="311" spans="1:7" x14ac:dyDescent="0.35">
      <c r="A311" s="227" t="s">
        <v>1964</v>
      </c>
      <c r="B311" s="244" t="s">
        <v>608</v>
      </c>
      <c r="C311" s="345" t="s">
        <v>83</v>
      </c>
      <c r="D311" s="352" t="s">
        <v>83</v>
      </c>
      <c r="E311" s="232"/>
      <c r="F311" s="254" t="str">
        <f t="shared" si="10"/>
        <v/>
      </c>
      <c r="G311" s="254" t="str">
        <f t="shared" si="11"/>
        <v/>
      </c>
    </row>
    <row r="312" spans="1:7" x14ac:dyDescent="0.35">
      <c r="A312" s="227" t="s">
        <v>1965</v>
      </c>
      <c r="B312" s="244" t="s">
        <v>608</v>
      </c>
      <c r="C312" s="345" t="s">
        <v>83</v>
      </c>
      <c r="D312" s="352" t="s">
        <v>83</v>
      </c>
      <c r="E312" s="232"/>
      <c r="F312" s="254" t="str">
        <f t="shared" si="10"/>
        <v/>
      </c>
      <c r="G312" s="254" t="str">
        <f t="shared" si="11"/>
        <v/>
      </c>
    </row>
    <row r="313" spans="1:7" x14ac:dyDescent="0.35">
      <c r="A313" s="227" t="s">
        <v>1966</v>
      </c>
      <c r="B313" s="244" t="s">
        <v>608</v>
      </c>
      <c r="C313" s="345" t="s">
        <v>83</v>
      </c>
      <c r="D313" s="352" t="s">
        <v>83</v>
      </c>
      <c r="E313" s="232"/>
      <c r="F313" s="254" t="str">
        <f t="shared" si="10"/>
        <v/>
      </c>
      <c r="G313" s="254" t="str">
        <f t="shared" si="11"/>
        <v/>
      </c>
    </row>
    <row r="314" spans="1:7" x14ac:dyDescent="0.35">
      <c r="A314" s="227" t="s">
        <v>1967</v>
      </c>
      <c r="B314" s="244" t="s">
        <v>608</v>
      </c>
      <c r="C314" s="345" t="s">
        <v>83</v>
      </c>
      <c r="D314" s="352" t="s">
        <v>83</v>
      </c>
      <c r="E314" s="232"/>
      <c r="F314" s="254" t="str">
        <f t="shared" si="10"/>
        <v/>
      </c>
      <c r="G314" s="254" t="str">
        <f t="shared" si="11"/>
        <v/>
      </c>
    </row>
    <row r="315" spans="1:7" x14ac:dyDescent="0.35">
      <c r="A315" s="227" t="s">
        <v>1968</v>
      </c>
      <c r="B315" s="244" t="s">
        <v>608</v>
      </c>
      <c r="C315" s="345" t="s">
        <v>83</v>
      </c>
      <c r="D315" s="352" t="s">
        <v>83</v>
      </c>
      <c r="E315" s="232"/>
      <c r="F315" s="254" t="str">
        <f>IF($C$327=0,"",IF(C315="[for completion]","",IF(C315="","",C315/$C$327)))</f>
        <v/>
      </c>
      <c r="G315" s="254" t="str">
        <f t="shared" si="11"/>
        <v/>
      </c>
    </row>
    <row r="316" spans="1:7" x14ac:dyDescent="0.35">
      <c r="A316" s="227" t="s">
        <v>1969</v>
      </c>
      <c r="B316" s="244" t="s">
        <v>608</v>
      </c>
      <c r="C316" s="345" t="s">
        <v>83</v>
      </c>
      <c r="D316" s="352" t="s">
        <v>83</v>
      </c>
      <c r="E316" s="232"/>
      <c r="F316" s="254" t="str">
        <f t="shared" si="10"/>
        <v/>
      </c>
      <c r="G316" s="254" t="str">
        <f t="shared" si="11"/>
        <v/>
      </c>
    </row>
    <row r="317" spans="1:7" x14ac:dyDescent="0.35">
      <c r="A317" s="227" t="s">
        <v>1970</v>
      </c>
      <c r="B317" s="244" t="s">
        <v>608</v>
      </c>
      <c r="C317" s="345" t="s">
        <v>83</v>
      </c>
      <c r="D317" s="352" t="s">
        <v>83</v>
      </c>
      <c r="E317" s="232"/>
      <c r="F317" s="254" t="str">
        <f t="shared" si="10"/>
        <v/>
      </c>
      <c r="G317" s="254" t="str">
        <f t="shared" si="11"/>
        <v/>
      </c>
    </row>
    <row r="318" spans="1:7" x14ac:dyDescent="0.35">
      <c r="A318" s="227" t="s">
        <v>1971</v>
      </c>
      <c r="B318" s="244" t="s">
        <v>608</v>
      </c>
      <c r="C318" s="345" t="s">
        <v>83</v>
      </c>
      <c r="D318" s="352" t="s">
        <v>83</v>
      </c>
      <c r="E318" s="232"/>
      <c r="F318" s="254" t="str">
        <f t="shared" si="10"/>
        <v/>
      </c>
      <c r="G318" s="254" t="str">
        <f>IF($D$327=0,"",IF(D318="[for completion]","",IF(D318="","",D318/$D$327)))</f>
        <v/>
      </c>
    </row>
    <row r="319" spans="1:7" x14ac:dyDescent="0.35">
      <c r="A319" s="227" t="s">
        <v>1972</v>
      </c>
      <c r="B319" s="244" t="s">
        <v>608</v>
      </c>
      <c r="C319" s="345" t="s">
        <v>83</v>
      </c>
      <c r="D319" s="352" t="s">
        <v>83</v>
      </c>
      <c r="E319" s="232"/>
      <c r="F319" s="254" t="str">
        <f t="shared" si="10"/>
        <v/>
      </c>
      <c r="G319" s="254" t="str">
        <f t="shared" si="11"/>
        <v/>
      </c>
    </row>
    <row r="320" spans="1:7" x14ac:dyDescent="0.35">
      <c r="A320" s="227" t="s">
        <v>1973</v>
      </c>
      <c r="B320" s="244" t="s">
        <v>608</v>
      </c>
      <c r="C320" s="345" t="s">
        <v>83</v>
      </c>
      <c r="D320" s="352" t="s">
        <v>83</v>
      </c>
      <c r="E320" s="232"/>
      <c r="F320" s="254" t="str">
        <f t="shared" si="10"/>
        <v/>
      </c>
      <c r="G320" s="254" t="str">
        <f t="shared" si="11"/>
        <v/>
      </c>
    </row>
    <row r="321" spans="1:7" x14ac:dyDescent="0.35">
      <c r="A321" s="227" t="s">
        <v>1974</v>
      </c>
      <c r="B321" s="244" t="s">
        <v>608</v>
      </c>
      <c r="C321" s="345" t="s">
        <v>83</v>
      </c>
      <c r="D321" s="352" t="s">
        <v>83</v>
      </c>
      <c r="E321" s="232"/>
      <c r="F321" s="254" t="str">
        <f t="shared" si="10"/>
        <v/>
      </c>
      <c r="G321" s="254" t="str">
        <f t="shared" si="11"/>
        <v/>
      </c>
    </row>
    <row r="322" spans="1:7" x14ac:dyDescent="0.35">
      <c r="A322" s="227" t="s">
        <v>1975</v>
      </c>
      <c r="B322" s="244" t="s">
        <v>608</v>
      </c>
      <c r="C322" s="345" t="s">
        <v>83</v>
      </c>
      <c r="D322" s="352" t="s">
        <v>83</v>
      </c>
      <c r="E322" s="232"/>
      <c r="F322" s="254" t="str">
        <f t="shared" si="10"/>
        <v/>
      </c>
      <c r="G322" s="254" t="str">
        <f t="shared" si="11"/>
        <v/>
      </c>
    </row>
    <row r="323" spans="1:7" x14ac:dyDescent="0.35">
      <c r="A323" s="227" t="s">
        <v>1976</v>
      </c>
      <c r="B323" s="244" t="s">
        <v>608</v>
      </c>
      <c r="C323" s="345" t="s">
        <v>83</v>
      </c>
      <c r="D323" s="352" t="s">
        <v>83</v>
      </c>
      <c r="E323" s="232"/>
      <c r="F323" s="254" t="str">
        <f t="shared" si="10"/>
        <v/>
      </c>
      <c r="G323" s="254" t="str">
        <f t="shared" si="11"/>
        <v/>
      </c>
    </row>
    <row r="324" spans="1:7" x14ac:dyDescent="0.35">
      <c r="A324" s="227" t="s">
        <v>1977</v>
      </c>
      <c r="B324" s="244" t="s">
        <v>608</v>
      </c>
      <c r="C324" s="345" t="s">
        <v>83</v>
      </c>
      <c r="D324" s="352" t="s">
        <v>83</v>
      </c>
      <c r="E324" s="232"/>
      <c r="F324" s="254" t="str">
        <f t="shared" si="10"/>
        <v/>
      </c>
      <c r="G324" s="254" t="str">
        <f t="shared" si="11"/>
        <v/>
      </c>
    </row>
    <row r="325" spans="1:7" x14ac:dyDescent="0.35">
      <c r="A325" s="227" t="s">
        <v>1978</v>
      </c>
      <c r="B325" s="244" t="s">
        <v>608</v>
      </c>
      <c r="C325" s="345" t="s">
        <v>83</v>
      </c>
      <c r="D325" s="352" t="s">
        <v>83</v>
      </c>
      <c r="E325" s="232"/>
      <c r="F325" s="254" t="str">
        <f t="shared" si="10"/>
        <v/>
      </c>
      <c r="G325" s="254" t="str">
        <f t="shared" si="11"/>
        <v/>
      </c>
    </row>
    <row r="326" spans="1:7" x14ac:dyDescent="0.35">
      <c r="A326" s="227" t="s">
        <v>1979</v>
      </c>
      <c r="B326" s="244" t="s">
        <v>2118</v>
      </c>
      <c r="C326" s="345" t="s">
        <v>83</v>
      </c>
      <c r="D326" s="352" t="s">
        <v>83</v>
      </c>
      <c r="E326" s="232"/>
      <c r="F326" s="254" t="str">
        <f t="shared" si="10"/>
        <v/>
      </c>
      <c r="G326" s="254" t="str">
        <f t="shared" si="11"/>
        <v/>
      </c>
    </row>
    <row r="327" spans="1:7" x14ac:dyDescent="0.35">
      <c r="A327" s="227" t="s">
        <v>1980</v>
      </c>
      <c r="B327" s="234" t="s">
        <v>148</v>
      </c>
      <c r="C327" s="192">
        <v>0</v>
      </c>
      <c r="D327" s="193">
        <v>0</v>
      </c>
      <c r="E327" s="232"/>
      <c r="F327" s="259">
        <f>SUM(F319:F326)</f>
        <v>0</v>
      </c>
      <c r="G327" s="259">
        <f>SUM(G319:G326)</f>
        <v>0</v>
      </c>
    </row>
    <row r="328" spans="1:7" x14ac:dyDescent="0.35">
      <c r="A328" s="227" t="s">
        <v>1981</v>
      </c>
      <c r="B328" s="234"/>
      <c r="C328" s="227"/>
      <c r="D328" s="227"/>
      <c r="E328" s="232"/>
      <c r="F328" s="232"/>
      <c r="G328" s="232"/>
    </row>
    <row r="329" spans="1:7" x14ac:dyDescent="0.35">
      <c r="A329" s="227" t="s">
        <v>1982</v>
      </c>
      <c r="B329" s="234"/>
      <c r="C329" s="227"/>
      <c r="D329" s="227"/>
      <c r="E329" s="232"/>
      <c r="F329" s="232"/>
      <c r="G329" s="232"/>
    </row>
    <row r="330" spans="1:7" x14ac:dyDescent="0.35">
      <c r="A330" s="227" t="s">
        <v>1983</v>
      </c>
      <c r="B330" s="234"/>
      <c r="C330" s="227"/>
      <c r="D330" s="227"/>
      <c r="E330" s="232"/>
      <c r="F330" s="232"/>
      <c r="G330" s="232"/>
    </row>
    <row r="331" spans="1:7" s="269" customFormat="1" x14ac:dyDescent="0.35">
      <c r="A331" s="85"/>
      <c r="B331" s="85" t="s">
        <v>2283</v>
      </c>
      <c r="C331" s="85" t="s">
        <v>113</v>
      </c>
      <c r="D331" s="85" t="s">
        <v>1702</v>
      </c>
      <c r="E331" s="85"/>
      <c r="F331" s="85" t="s">
        <v>515</v>
      </c>
      <c r="G331" s="85" t="s">
        <v>1961</v>
      </c>
    </row>
    <row r="332" spans="1:7" s="269" customFormat="1" x14ac:dyDescent="0.35">
      <c r="A332" s="286" t="s">
        <v>1984</v>
      </c>
      <c r="B332" s="244" t="s">
        <v>608</v>
      </c>
      <c r="C332" s="345" t="s">
        <v>83</v>
      </c>
      <c r="D332" s="352" t="s">
        <v>83</v>
      </c>
      <c r="E332" s="271"/>
      <c r="F332" s="254" t="str">
        <f>IF($C$350=0,"",IF(C332="[for completion]","",IF(C332="","",C332/$C$350)))</f>
        <v/>
      </c>
      <c r="G332" s="254" t="str">
        <f>IF($D$350=0,"",IF(D332="[for completion]","",IF(D332="","",D332/$D$350)))</f>
        <v/>
      </c>
    </row>
    <row r="333" spans="1:7" s="269" customFormat="1" x14ac:dyDescent="0.35">
      <c r="A333" s="286" t="s">
        <v>1985</v>
      </c>
      <c r="B333" s="244" t="s">
        <v>608</v>
      </c>
      <c r="C333" s="345" t="s">
        <v>83</v>
      </c>
      <c r="D333" s="352"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1986</v>
      </c>
      <c r="B334" s="244" t="s">
        <v>608</v>
      </c>
      <c r="C334" s="345" t="s">
        <v>83</v>
      </c>
      <c r="D334" s="352" t="s">
        <v>83</v>
      </c>
      <c r="E334" s="271"/>
      <c r="F334" s="254" t="str">
        <f t="shared" si="12"/>
        <v/>
      </c>
      <c r="G334" s="254" t="str">
        <f t="shared" si="13"/>
        <v/>
      </c>
    </row>
    <row r="335" spans="1:7" s="269" customFormat="1" x14ac:dyDescent="0.35">
      <c r="A335" s="286" t="s">
        <v>1987</v>
      </c>
      <c r="B335" s="244" t="s">
        <v>608</v>
      </c>
      <c r="C335" s="345" t="s">
        <v>83</v>
      </c>
      <c r="D335" s="352" t="s">
        <v>83</v>
      </c>
      <c r="E335" s="271"/>
      <c r="F335" s="254" t="str">
        <f t="shared" si="12"/>
        <v/>
      </c>
      <c r="G335" s="254" t="str">
        <f t="shared" si="13"/>
        <v/>
      </c>
    </row>
    <row r="336" spans="1:7" s="269" customFormat="1" x14ac:dyDescent="0.35">
      <c r="A336" s="286" t="s">
        <v>1988</v>
      </c>
      <c r="B336" s="244" t="s">
        <v>608</v>
      </c>
      <c r="C336" s="345" t="s">
        <v>83</v>
      </c>
      <c r="D336" s="352" t="s">
        <v>83</v>
      </c>
      <c r="E336" s="271"/>
      <c r="F336" s="254" t="str">
        <f t="shared" si="12"/>
        <v/>
      </c>
      <c r="G336" s="254" t="str">
        <f t="shared" si="13"/>
        <v/>
      </c>
    </row>
    <row r="337" spans="1:7" s="269" customFormat="1" x14ac:dyDescent="0.35">
      <c r="A337" s="286" t="s">
        <v>1989</v>
      </c>
      <c r="B337" s="244" t="s">
        <v>608</v>
      </c>
      <c r="C337" s="345" t="s">
        <v>83</v>
      </c>
      <c r="D337" s="352" t="s">
        <v>83</v>
      </c>
      <c r="E337" s="271"/>
      <c r="F337" s="254" t="str">
        <f t="shared" si="12"/>
        <v/>
      </c>
      <c r="G337" s="254" t="str">
        <f t="shared" si="13"/>
        <v/>
      </c>
    </row>
    <row r="338" spans="1:7" s="269" customFormat="1" x14ac:dyDescent="0.35">
      <c r="A338" s="286" t="s">
        <v>1990</v>
      </c>
      <c r="B338" s="244" t="s">
        <v>608</v>
      </c>
      <c r="C338" s="345" t="s">
        <v>83</v>
      </c>
      <c r="D338" s="352" t="s">
        <v>83</v>
      </c>
      <c r="E338" s="271"/>
      <c r="F338" s="254" t="str">
        <f t="shared" si="12"/>
        <v/>
      </c>
      <c r="G338" s="254" t="str">
        <f t="shared" si="13"/>
        <v/>
      </c>
    </row>
    <row r="339" spans="1:7" s="269" customFormat="1" x14ac:dyDescent="0.35">
      <c r="A339" s="286" t="s">
        <v>1991</v>
      </c>
      <c r="B339" s="244" t="s">
        <v>608</v>
      </c>
      <c r="C339" s="345" t="s">
        <v>83</v>
      </c>
      <c r="D339" s="352" t="s">
        <v>83</v>
      </c>
      <c r="E339" s="271"/>
      <c r="F339" s="254" t="str">
        <f t="shared" si="12"/>
        <v/>
      </c>
      <c r="G339" s="254" t="str">
        <f t="shared" si="13"/>
        <v/>
      </c>
    </row>
    <row r="340" spans="1:7" s="269" customFormat="1" x14ac:dyDescent="0.35">
      <c r="A340" s="286" t="s">
        <v>1992</v>
      </c>
      <c r="B340" s="244" t="s">
        <v>608</v>
      </c>
      <c r="C340" s="345" t="s">
        <v>83</v>
      </c>
      <c r="D340" s="352" t="s">
        <v>83</v>
      </c>
      <c r="E340" s="271"/>
      <c r="F340" s="254" t="str">
        <f t="shared" si="12"/>
        <v/>
      </c>
      <c r="G340" s="254" t="str">
        <f t="shared" si="13"/>
        <v/>
      </c>
    </row>
    <row r="341" spans="1:7" s="269" customFormat="1" x14ac:dyDescent="0.35">
      <c r="A341" s="286" t="s">
        <v>1993</v>
      </c>
      <c r="B341" s="244" t="s">
        <v>608</v>
      </c>
      <c r="C341" s="345" t="s">
        <v>83</v>
      </c>
      <c r="D341" s="352" t="s">
        <v>83</v>
      </c>
      <c r="E341" s="271"/>
      <c r="F341" s="254" t="str">
        <f t="shared" si="12"/>
        <v/>
      </c>
      <c r="G341" s="254" t="str">
        <f t="shared" si="13"/>
        <v/>
      </c>
    </row>
    <row r="342" spans="1:7" s="269" customFormat="1" x14ac:dyDescent="0.35">
      <c r="A342" s="286" t="s">
        <v>2242</v>
      </c>
      <c r="B342" s="244" t="s">
        <v>608</v>
      </c>
      <c r="C342" s="345" t="s">
        <v>83</v>
      </c>
      <c r="D342" s="352" t="s">
        <v>83</v>
      </c>
      <c r="E342" s="271"/>
      <c r="F342" s="254" t="str">
        <f t="shared" si="12"/>
        <v/>
      </c>
      <c r="G342" s="254" t="str">
        <f t="shared" si="13"/>
        <v/>
      </c>
    </row>
    <row r="343" spans="1:7" s="269" customFormat="1" x14ac:dyDescent="0.35">
      <c r="A343" s="286" t="s">
        <v>2267</v>
      </c>
      <c r="B343" s="244" t="s">
        <v>608</v>
      </c>
      <c r="C343" s="345" t="s">
        <v>83</v>
      </c>
      <c r="D343" s="352" t="s">
        <v>83</v>
      </c>
      <c r="E343" s="271"/>
      <c r="F343" s="254" t="str">
        <f t="shared" si="12"/>
        <v/>
      </c>
      <c r="G343" s="254" t="str">
        <f t="shared" si="13"/>
        <v/>
      </c>
    </row>
    <row r="344" spans="1:7" s="269" customFormat="1" x14ac:dyDescent="0.35">
      <c r="A344" s="286" t="s">
        <v>2268</v>
      </c>
      <c r="B344" s="244" t="s">
        <v>608</v>
      </c>
      <c r="C344" s="345" t="s">
        <v>83</v>
      </c>
      <c r="D344" s="352" t="s">
        <v>83</v>
      </c>
      <c r="E344" s="271"/>
      <c r="F344" s="254" t="str">
        <f t="shared" si="12"/>
        <v/>
      </c>
      <c r="G344" s="254" t="str">
        <f t="shared" si="13"/>
        <v/>
      </c>
    </row>
    <row r="345" spans="1:7" s="269" customFormat="1" x14ac:dyDescent="0.35">
      <c r="A345" s="286" t="s">
        <v>2269</v>
      </c>
      <c r="B345" s="244" t="s">
        <v>608</v>
      </c>
      <c r="C345" s="345" t="s">
        <v>83</v>
      </c>
      <c r="D345" s="352" t="s">
        <v>83</v>
      </c>
      <c r="E345" s="271"/>
      <c r="F345" s="254" t="str">
        <f t="shared" si="12"/>
        <v/>
      </c>
      <c r="G345" s="254" t="str">
        <f t="shared" si="13"/>
        <v/>
      </c>
    </row>
    <row r="346" spans="1:7" s="269" customFormat="1" x14ac:dyDescent="0.35">
      <c r="A346" s="286" t="s">
        <v>2270</v>
      </c>
      <c r="B346" s="244" t="s">
        <v>608</v>
      </c>
      <c r="C346" s="345" t="s">
        <v>83</v>
      </c>
      <c r="D346" s="352" t="s">
        <v>83</v>
      </c>
      <c r="E346" s="271"/>
      <c r="F346" s="254" t="str">
        <f t="shared" si="12"/>
        <v/>
      </c>
      <c r="G346" s="254" t="str">
        <f t="shared" si="13"/>
        <v/>
      </c>
    </row>
    <row r="347" spans="1:7" s="269" customFormat="1" x14ac:dyDescent="0.35">
      <c r="A347" s="286" t="s">
        <v>2271</v>
      </c>
      <c r="B347" s="244" t="s">
        <v>608</v>
      </c>
      <c r="C347" s="345" t="s">
        <v>83</v>
      </c>
      <c r="D347" s="352" t="s">
        <v>83</v>
      </c>
      <c r="E347" s="271"/>
      <c r="F347" s="254" t="str">
        <f t="shared" si="12"/>
        <v/>
      </c>
      <c r="G347" s="254" t="str">
        <f t="shared" si="13"/>
        <v/>
      </c>
    </row>
    <row r="348" spans="1:7" s="269" customFormat="1" x14ac:dyDescent="0.35">
      <c r="A348" s="286" t="s">
        <v>2272</v>
      </c>
      <c r="B348" s="244" t="s">
        <v>608</v>
      </c>
      <c r="C348" s="345" t="s">
        <v>83</v>
      </c>
      <c r="D348" s="352" t="s">
        <v>83</v>
      </c>
      <c r="E348" s="271"/>
      <c r="F348" s="254" t="str">
        <f t="shared" si="12"/>
        <v/>
      </c>
      <c r="G348" s="254" t="str">
        <f t="shared" si="13"/>
        <v/>
      </c>
    </row>
    <row r="349" spans="1:7" s="269" customFormat="1" x14ac:dyDescent="0.35">
      <c r="A349" s="286" t="s">
        <v>2273</v>
      </c>
      <c r="B349" s="244" t="s">
        <v>2118</v>
      </c>
      <c r="C349" s="345" t="s">
        <v>83</v>
      </c>
      <c r="D349" s="352" t="s">
        <v>83</v>
      </c>
      <c r="E349" s="271"/>
      <c r="F349" s="254" t="str">
        <f t="shared" si="12"/>
        <v/>
      </c>
      <c r="G349" s="254" t="str">
        <f t="shared" si="13"/>
        <v/>
      </c>
    </row>
    <row r="350" spans="1:7" s="269" customFormat="1" x14ac:dyDescent="0.35">
      <c r="A350" s="286" t="s">
        <v>2274</v>
      </c>
      <c r="B350" s="272" t="s">
        <v>148</v>
      </c>
      <c r="C350" s="192">
        <v>0</v>
      </c>
      <c r="D350" s="193">
        <v>0</v>
      </c>
      <c r="E350" s="271"/>
      <c r="F350" s="259">
        <f>SUM(F332:F349)</f>
        <v>0</v>
      </c>
      <c r="G350" s="259">
        <f>SUM(G332:G349)</f>
        <v>0</v>
      </c>
    </row>
    <row r="351" spans="1:7" s="269" customFormat="1" x14ac:dyDescent="0.35">
      <c r="A351" s="286" t="s">
        <v>1994</v>
      </c>
      <c r="B351" s="272"/>
      <c r="C351" s="286"/>
      <c r="D351" s="286"/>
      <c r="E351" s="271"/>
      <c r="F351" s="271"/>
      <c r="G351" s="271"/>
    </row>
    <row r="352" spans="1:7" s="269" customFormat="1" x14ac:dyDescent="0.35">
      <c r="A352" s="286" t="s">
        <v>2275</v>
      </c>
      <c r="B352" s="272"/>
      <c r="C352" s="286"/>
      <c r="D352" s="286"/>
      <c r="E352" s="271"/>
      <c r="F352" s="271"/>
      <c r="G352" s="271"/>
    </row>
    <row r="353" spans="1:7" x14ac:dyDescent="0.35">
      <c r="A353" s="85"/>
      <c r="B353" s="85" t="s">
        <v>2629</v>
      </c>
      <c r="C353" s="85" t="s">
        <v>113</v>
      </c>
      <c r="D353" s="85" t="s">
        <v>1702</v>
      </c>
      <c r="E353" s="85"/>
      <c r="F353" s="85" t="s">
        <v>515</v>
      </c>
      <c r="G353" s="85" t="s">
        <v>2632</v>
      </c>
    </row>
    <row r="354" spans="1:7" x14ac:dyDescent="0.35">
      <c r="A354" s="227" t="s">
        <v>1995</v>
      </c>
      <c r="B354" s="234" t="s">
        <v>1693</v>
      </c>
      <c r="C354" s="345" t="s">
        <v>83</v>
      </c>
      <c r="D354" s="352" t="s">
        <v>83</v>
      </c>
      <c r="E354" s="232"/>
      <c r="F354" s="254" t="str">
        <f>IF($C$364=0,"",IF(C354="[for completion]","",IF(C354="","",C354/$C$364)))</f>
        <v/>
      </c>
      <c r="G354" s="254" t="str">
        <f>IF($D$364=0,"",IF(D354="[for completion]","",IF(D354="","",D354/$D$364)))</f>
        <v/>
      </c>
    </row>
    <row r="355" spans="1:7" x14ac:dyDescent="0.35">
      <c r="A355" s="286" t="s">
        <v>1996</v>
      </c>
      <c r="B355" s="234" t="s">
        <v>1694</v>
      </c>
      <c r="C355" s="345" t="s">
        <v>83</v>
      </c>
      <c r="D355" s="352" t="s">
        <v>83</v>
      </c>
      <c r="E355" s="232"/>
      <c r="F355" s="254" t="str">
        <f t="shared" ref="F355:F363" si="14">IF($C$364=0,"",IF(C355="[for completion]","",IF(C355="","",C355/$C$364)))</f>
        <v/>
      </c>
      <c r="G355" s="254" t="str">
        <f t="shared" ref="G355:G363" si="15">IF($D$364=0,"",IF(D355="[for completion]","",IF(D355="","",D355/$D$364)))</f>
        <v/>
      </c>
    </row>
    <row r="356" spans="1:7" x14ac:dyDescent="0.35">
      <c r="A356" s="286" t="s">
        <v>1997</v>
      </c>
      <c r="B356" s="234" t="s">
        <v>1695</v>
      </c>
      <c r="C356" s="345" t="s">
        <v>83</v>
      </c>
      <c r="D356" s="352" t="s">
        <v>83</v>
      </c>
      <c r="E356" s="232"/>
      <c r="F356" s="254" t="str">
        <f t="shared" si="14"/>
        <v/>
      </c>
      <c r="G356" s="254" t="str">
        <f>IF($D$364=0,"",IF(D356="[for completion]","",IF(D356="","",D356/$D$364)))</f>
        <v/>
      </c>
    </row>
    <row r="357" spans="1:7" x14ac:dyDescent="0.35">
      <c r="A357" s="286" t="s">
        <v>1998</v>
      </c>
      <c r="B357" s="234" t="s">
        <v>1696</v>
      </c>
      <c r="C357" s="345" t="s">
        <v>83</v>
      </c>
      <c r="D357" s="352" t="s">
        <v>83</v>
      </c>
      <c r="E357" s="232"/>
      <c r="F357" s="254" t="str">
        <f t="shared" si="14"/>
        <v/>
      </c>
      <c r="G357" s="254" t="str">
        <f t="shared" si="15"/>
        <v/>
      </c>
    </row>
    <row r="358" spans="1:7" x14ac:dyDescent="0.35">
      <c r="A358" s="286" t="s">
        <v>1999</v>
      </c>
      <c r="B358" s="234" t="s">
        <v>1697</v>
      </c>
      <c r="C358" s="345" t="s">
        <v>83</v>
      </c>
      <c r="D358" s="352" t="s">
        <v>83</v>
      </c>
      <c r="E358" s="232"/>
      <c r="F358" s="254" t="str">
        <f>IF($C$364=0,"",IF(C358="[for completion]","",IF(C358="","",C358/$C$364)))</f>
        <v/>
      </c>
      <c r="G358" s="254" t="str">
        <f t="shared" si="15"/>
        <v/>
      </c>
    </row>
    <row r="359" spans="1:7" x14ac:dyDescent="0.35">
      <c r="A359" s="286" t="s">
        <v>2000</v>
      </c>
      <c r="B359" s="234" t="s">
        <v>1698</v>
      </c>
      <c r="C359" s="345" t="s">
        <v>83</v>
      </c>
      <c r="D359" s="352" t="s">
        <v>83</v>
      </c>
      <c r="E359" s="232"/>
      <c r="F359" s="254" t="str">
        <f t="shared" si="14"/>
        <v/>
      </c>
      <c r="G359" s="254" t="str">
        <f>IF($D$364=0,"",IF(D359="[for completion]","",IF(D359="","",D359/$D$364)))</f>
        <v/>
      </c>
    </row>
    <row r="360" spans="1:7" x14ac:dyDescent="0.35">
      <c r="A360" s="286" t="s">
        <v>2112</v>
      </c>
      <c r="B360" s="234" t="s">
        <v>1699</v>
      </c>
      <c r="C360" s="345" t="s">
        <v>83</v>
      </c>
      <c r="D360" s="352" t="s">
        <v>83</v>
      </c>
      <c r="E360" s="232"/>
      <c r="F360" s="254" t="str">
        <f t="shared" si="14"/>
        <v/>
      </c>
      <c r="G360" s="254" t="str">
        <f t="shared" si="15"/>
        <v/>
      </c>
    </row>
    <row r="361" spans="1:7" x14ac:dyDescent="0.35">
      <c r="A361" s="286" t="s">
        <v>2113</v>
      </c>
      <c r="B361" s="234" t="s">
        <v>1700</v>
      </c>
      <c r="C361" s="345" t="s">
        <v>83</v>
      </c>
      <c r="D361" s="352" t="s">
        <v>83</v>
      </c>
      <c r="E361" s="232"/>
      <c r="F361" s="254" t="str">
        <f t="shared" si="14"/>
        <v/>
      </c>
      <c r="G361" s="254" t="str">
        <f t="shared" si="15"/>
        <v/>
      </c>
    </row>
    <row r="362" spans="1:7" x14ac:dyDescent="0.35">
      <c r="A362" s="286" t="s">
        <v>2280</v>
      </c>
      <c r="B362" s="234" t="s">
        <v>1701</v>
      </c>
      <c r="C362" s="345" t="s">
        <v>83</v>
      </c>
      <c r="D362" s="352" t="s">
        <v>83</v>
      </c>
      <c r="E362" s="232"/>
      <c r="F362" s="254" t="str">
        <f t="shared" si="14"/>
        <v/>
      </c>
      <c r="G362" s="254" t="str">
        <f t="shared" si="15"/>
        <v/>
      </c>
    </row>
    <row r="363" spans="1:7" s="269" customFormat="1" x14ac:dyDescent="0.35">
      <c r="A363" s="286" t="s">
        <v>2281</v>
      </c>
      <c r="B363" s="272" t="s">
        <v>2118</v>
      </c>
      <c r="C363" s="345" t="s">
        <v>83</v>
      </c>
      <c r="D363" s="352" t="s">
        <v>83</v>
      </c>
      <c r="E363" s="271"/>
      <c r="F363" s="254" t="str">
        <f t="shared" si="14"/>
        <v/>
      </c>
      <c r="G363" s="254" t="str">
        <f t="shared" si="15"/>
        <v/>
      </c>
    </row>
    <row r="364" spans="1:7" x14ac:dyDescent="0.35">
      <c r="A364" s="286" t="s">
        <v>2282</v>
      </c>
      <c r="B364" s="234" t="s">
        <v>148</v>
      </c>
      <c r="C364" s="192">
        <v>0</v>
      </c>
      <c r="D364" s="193">
        <v>0</v>
      </c>
      <c r="E364" s="232"/>
      <c r="F364" s="259">
        <f>SUM(F354:F363)</f>
        <v>0</v>
      </c>
      <c r="G364" s="259">
        <f>SUM(G354:G363)</f>
        <v>0</v>
      </c>
    </row>
    <row r="365" spans="1:7" x14ac:dyDescent="0.35">
      <c r="A365" s="227" t="s">
        <v>2001</v>
      </c>
      <c r="B365" s="234"/>
      <c r="C365" s="227"/>
      <c r="D365" s="227"/>
      <c r="E365" s="232"/>
      <c r="F365" s="232"/>
      <c r="G365" s="232"/>
    </row>
    <row r="366" spans="1:7" x14ac:dyDescent="0.35">
      <c r="A366" s="85"/>
      <c r="B366" s="85" t="s">
        <v>2276</v>
      </c>
      <c r="C366" s="85" t="s">
        <v>113</v>
      </c>
      <c r="D366" s="85" t="s">
        <v>1702</v>
      </c>
      <c r="E366" s="85"/>
      <c r="F366" s="85" t="s">
        <v>515</v>
      </c>
      <c r="G366" s="85" t="s">
        <v>2632</v>
      </c>
    </row>
    <row r="367" spans="1:7" x14ac:dyDescent="0.35">
      <c r="A367" s="270" t="s">
        <v>2114</v>
      </c>
      <c r="B367" s="272" t="s">
        <v>2106</v>
      </c>
      <c r="C367" s="345" t="s">
        <v>83</v>
      </c>
      <c r="D367" s="352" t="s">
        <v>83</v>
      </c>
      <c r="E367" s="271"/>
      <c r="F367" s="254" t="str">
        <f>IF($C$374=0,"",IF(C367="[for completion]","",IF(C367="","",C367/$C$374)))</f>
        <v/>
      </c>
      <c r="G367" s="254" t="str">
        <f>IF($D$374=0,"",IF(D367="[for completion]","",IF(D367="","",D367/$D$374)))</f>
        <v/>
      </c>
    </row>
    <row r="368" spans="1:7" x14ac:dyDescent="0.35">
      <c r="A368" s="286" t="s">
        <v>2115</v>
      </c>
      <c r="B368" s="277" t="s">
        <v>2107</v>
      </c>
      <c r="C368" s="345" t="s">
        <v>83</v>
      </c>
      <c r="D368" s="352" t="s">
        <v>83</v>
      </c>
      <c r="E368" s="271"/>
      <c r="F368" s="254" t="str">
        <f t="shared" ref="F368:F373" si="16">IF($C$374=0,"",IF(C368="[for completion]","",IF(C368="","",C368/$C$374)))</f>
        <v/>
      </c>
      <c r="G368" s="254" t="str">
        <f t="shared" ref="G368:G373" si="17">IF($D$374=0,"",IF(D368="[for completion]","",IF(D368="","",D368/$D$374)))</f>
        <v/>
      </c>
    </row>
    <row r="369" spans="1:7" x14ac:dyDescent="0.35">
      <c r="A369" s="286" t="s">
        <v>2116</v>
      </c>
      <c r="B369" s="272" t="s">
        <v>2108</v>
      </c>
      <c r="C369" s="345" t="s">
        <v>83</v>
      </c>
      <c r="D369" s="352" t="s">
        <v>83</v>
      </c>
      <c r="E369" s="271"/>
      <c r="F369" s="254" t="str">
        <f t="shared" si="16"/>
        <v/>
      </c>
      <c r="G369" s="254" t="str">
        <f t="shared" si="17"/>
        <v/>
      </c>
    </row>
    <row r="370" spans="1:7" x14ac:dyDescent="0.35">
      <c r="A370" s="286" t="s">
        <v>2117</v>
      </c>
      <c r="B370" s="272" t="s">
        <v>2109</v>
      </c>
      <c r="C370" s="345" t="s">
        <v>83</v>
      </c>
      <c r="D370" s="352" t="s">
        <v>83</v>
      </c>
      <c r="E370" s="271"/>
      <c r="F370" s="254" t="str">
        <f t="shared" si="16"/>
        <v/>
      </c>
      <c r="G370" s="254" t="str">
        <f t="shared" si="17"/>
        <v/>
      </c>
    </row>
    <row r="371" spans="1:7" x14ac:dyDescent="0.35">
      <c r="A371" s="286" t="s">
        <v>2119</v>
      </c>
      <c r="B371" s="272" t="s">
        <v>2110</v>
      </c>
      <c r="C371" s="345" t="s">
        <v>83</v>
      </c>
      <c r="D371" s="352" t="s">
        <v>83</v>
      </c>
      <c r="E371" s="271"/>
      <c r="F371" s="254" t="str">
        <f t="shared" si="16"/>
        <v/>
      </c>
      <c r="G371" s="254" t="str">
        <f t="shared" si="17"/>
        <v/>
      </c>
    </row>
    <row r="372" spans="1:7" x14ac:dyDescent="0.35">
      <c r="A372" s="286" t="s">
        <v>2277</v>
      </c>
      <c r="B372" s="272" t="s">
        <v>2111</v>
      </c>
      <c r="C372" s="345" t="s">
        <v>83</v>
      </c>
      <c r="D372" s="352" t="s">
        <v>83</v>
      </c>
      <c r="E372" s="271"/>
      <c r="F372" s="254" t="str">
        <f t="shared" si="16"/>
        <v/>
      </c>
      <c r="G372" s="254" t="str">
        <f t="shared" si="17"/>
        <v/>
      </c>
    </row>
    <row r="373" spans="1:7" x14ac:dyDescent="0.35">
      <c r="A373" s="286" t="s">
        <v>2278</v>
      </c>
      <c r="B373" s="272" t="s">
        <v>1703</v>
      </c>
      <c r="C373" s="345" t="s">
        <v>83</v>
      </c>
      <c r="D373" s="352" t="s">
        <v>83</v>
      </c>
      <c r="E373" s="271"/>
      <c r="F373" s="254" t="str">
        <f t="shared" si="16"/>
        <v/>
      </c>
      <c r="G373" s="254" t="str">
        <f t="shared" si="17"/>
        <v/>
      </c>
    </row>
    <row r="374" spans="1:7" x14ac:dyDescent="0.35">
      <c r="A374" s="286" t="s">
        <v>2279</v>
      </c>
      <c r="B374" s="272" t="s">
        <v>148</v>
      </c>
      <c r="C374" s="192">
        <f>SUM(C367:C373)</f>
        <v>0</v>
      </c>
      <c r="D374" s="193">
        <f>SUM(D367:D373)</f>
        <v>0</v>
      </c>
      <c r="E374" s="271"/>
      <c r="F374" s="259">
        <f>SUM(F367:F373)</f>
        <v>0</v>
      </c>
      <c r="G374" s="259">
        <f>SUM(G367:G373)</f>
        <v>0</v>
      </c>
    </row>
    <row r="375" spans="1:7" x14ac:dyDescent="0.35">
      <c r="A375" s="270" t="s">
        <v>2120</v>
      </c>
      <c r="B375" s="272"/>
      <c r="C375" s="270"/>
      <c r="D375" s="270"/>
      <c r="E375" s="271"/>
      <c r="F375" s="271"/>
      <c r="G375" s="271"/>
    </row>
    <row r="376" spans="1:7" x14ac:dyDescent="0.35">
      <c r="A376" s="85"/>
      <c r="B376" s="85" t="s">
        <v>2630</v>
      </c>
      <c r="C376" s="85" t="s">
        <v>113</v>
      </c>
      <c r="D376" s="85" t="s">
        <v>1702</v>
      </c>
      <c r="E376" s="85"/>
      <c r="F376" s="85" t="s">
        <v>515</v>
      </c>
      <c r="G376" s="85" t="s">
        <v>2632</v>
      </c>
    </row>
    <row r="377" spans="1:7" x14ac:dyDescent="0.35">
      <c r="A377" s="270" t="s">
        <v>2259</v>
      </c>
      <c r="B377" s="272" t="s">
        <v>2631</v>
      </c>
      <c r="C377" s="345" t="s">
        <v>83</v>
      </c>
      <c r="D377" s="352" t="s">
        <v>83</v>
      </c>
      <c r="E377" s="271"/>
      <c r="F377" s="254" t="str">
        <f>IF($C$381=0,"",IF(C377="[for completion]","",IF(C377="","",C377/$C$381)))</f>
        <v/>
      </c>
      <c r="G377" s="254" t="str">
        <f>IF($D$381=0,"",IF(D377="[for completion]","",IF(D377="","",D377/$D$381)))</f>
        <v/>
      </c>
    </row>
    <row r="378" spans="1:7" x14ac:dyDescent="0.35">
      <c r="A378" s="286" t="s">
        <v>2260</v>
      </c>
      <c r="B378" s="277" t="s">
        <v>2543</v>
      </c>
      <c r="C378" s="345" t="s">
        <v>83</v>
      </c>
      <c r="D378" s="352" t="s">
        <v>83</v>
      </c>
      <c r="E378" s="271"/>
      <c r="F378" s="254" t="str">
        <f t="shared" ref="F378:F380" si="18">IF($C$381=0,"",IF(C378="[for completion]","",IF(C378="","",C378/$C$381)))</f>
        <v/>
      </c>
      <c r="G378" s="254" t="str">
        <f t="shared" ref="G378:G380" si="19">IF($D$381=0,"",IF(D378="[for completion]","",IF(D378="","",D378/$D$381)))</f>
        <v/>
      </c>
    </row>
    <row r="379" spans="1:7" x14ac:dyDescent="0.35">
      <c r="A379" s="286" t="s">
        <v>2261</v>
      </c>
      <c r="B379" s="272" t="s">
        <v>1703</v>
      </c>
      <c r="C379" s="345" t="s">
        <v>83</v>
      </c>
      <c r="D379" s="352" t="s">
        <v>83</v>
      </c>
      <c r="E379" s="271"/>
      <c r="F379" s="254" t="str">
        <f t="shared" si="18"/>
        <v/>
      </c>
      <c r="G379" s="254" t="str">
        <f>IF($D$381=0,"",IF(D379="[for completion]","",IF(D379="","",D379/$D$381)))</f>
        <v/>
      </c>
    </row>
    <row r="380" spans="1:7" x14ac:dyDescent="0.35">
      <c r="A380" s="286" t="s">
        <v>2262</v>
      </c>
      <c r="B380" s="275" t="s">
        <v>2118</v>
      </c>
      <c r="C380" s="345" t="s">
        <v>83</v>
      </c>
      <c r="D380" s="352" t="s">
        <v>83</v>
      </c>
      <c r="E380" s="271"/>
      <c r="F380" s="254" t="str">
        <f t="shared" si="18"/>
        <v/>
      </c>
      <c r="G380" s="254" t="str">
        <f t="shared" si="19"/>
        <v/>
      </c>
    </row>
    <row r="381" spans="1:7" x14ac:dyDescent="0.35">
      <c r="A381" s="286" t="s">
        <v>2263</v>
      </c>
      <c r="B381" s="272" t="s">
        <v>148</v>
      </c>
      <c r="C381" s="192">
        <f>SUM(C377:C380)</f>
        <v>0</v>
      </c>
      <c r="D381" s="193">
        <f>SUM(D377:D380)</f>
        <v>0</v>
      </c>
      <c r="E381" s="271"/>
      <c r="F381" s="259">
        <f>SUM(F377:F380)</f>
        <v>0</v>
      </c>
      <c r="G381" s="259">
        <f>SUM(G377:G380)</f>
        <v>0</v>
      </c>
    </row>
    <row r="382" spans="1:7" x14ac:dyDescent="0.35">
      <c r="A382" s="270" t="s">
        <v>2264</v>
      </c>
      <c r="B382" s="275"/>
      <c r="C382" s="276"/>
      <c r="D382" s="275"/>
      <c r="E382" s="273"/>
      <c r="F382" s="273"/>
      <c r="G382" s="273"/>
    </row>
    <row r="383" spans="1:7" x14ac:dyDescent="0.35">
      <c r="A383" s="286" t="s">
        <v>2265</v>
      </c>
      <c r="B383" s="237"/>
      <c r="C383" s="252"/>
      <c r="D383" s="237"/>
      <c r="E383" s="235"/>
      <c r="F383" s="235"/>
      <c r="G383" s="235"/>
    </row>
    <row r="384" spans="1:7" s="269" customFormat="1" x14ac:dyDescent="0.35">
      <c r="A384" s="286" t="s">
        <v>2451</v>
      </c>
    </row>
    <row r="385" spans="1:7" x14ac:dyDescent="0.35">
      <c r="A385" s="286" t="s">
        <v>2452</v>
      </c>
    </row>
    <row r="386" spans="1:7" x14ac:dyDescent="0.35">
      <c r="A386" s="286" t="s">
        <v>2453</v>
      </c>
    </row>
    <row r="387" spans="1:7" x14ac:dyDescent="0.35">
      <c r="A387" s="286" t="s">
        <v>2454</v>
      </c>
    </row>
    <row r="388" spans="1:7" x14ac:dyDescent="0.35">
      <c r="A388" s="286" t="s">
        <v>2455</v>
      </c>
    </row>
    <row r="389" spans="1:7" x14ac:dyDescent="0.35">
      <c r="A389" s="286" t="s">
        <v>2456</v>
      </c>
    </row>
    <row r="390" spans="1:7" x14ac:dyDescent="0.35">
      <c r="A390" s="286" t="s">
        <v>2457</v>
      </c>
    </row>
    <row r="391" spans="1:7" x14ac:dyDescent="0.35">
      <c r="A391" s="286" t="s">
        <v>2458</v>
      </c>
      <c r="B391" s="237"/>
      <c r="C391" s="252"/>
      <c r="D391" s="237"/>
      <c r="E391" s="235"/>
      <c r="F391" s="235"/>
      <c r="G391" s="235"/>
    </row>
    <row r="392" spans="1:7" x14ac:dyDescent="0.35">
      <c r="A392" s="286" t="s">
        <v>2459</v>
      </c>
      <c r="B392" s="237"/>
      <c r="C392" s="252"/>
      <c r="D392" s="237"/>
      <c r="E392" s="235"/>
      <c r="F392" s="235"/>
      <c r="G392" s="235"/>
    </row>
    <row r="393" spans="1:7" x14ac:dyDescent="0.35">
      <c r="A393" s="286" t="s">
        <v>2460</v>
      </c>
      <c r="B393" s="237"/>
      <c r="C393" s="252"/>
      <c r="D393" s="237"/>
      <c r="E393" s="235"/>
      <c r="F393" s="235"/>
      <c r="G393" s="235"/>
    </row>
    <row r="394" spans="1:7" x14ac:dyDescent="0.35">
      <c r="A394" s="286" t="s">
        <v>2461</v>
      </c>
      <c r="B394" s="237"/>
      <c r="C394" s="252"/>
      <c r="D394" s="237"/>
      <c r="E394" s="235"/>
      <c r="F394" s="235"/>
      <c r="G394" s="235"/>
    </row>
    <row r="395" spans="1:7" x14ac:dyDescent="0.35">
      <c r="A395" s="286" t="s">
        <v>2462</v>
      </c>
      <c r="B395" s="237"/>
      <c r="C395" s="252"/>
      <c r="D395" s="237"/>
      <c r="E395" s="235"/>
      <c r="F395" s="235"/>
      <c r="G395" s="235"/>
    </row>
    <row r="396" spans="1:7" x14ac:dyDescent="0.35">
      <c r="A396" s="286" t="s">
        <v>2463</v>
      </c>
      <c r="B396" s="237"/>
      <c r="C396" s="252"/>
      <c r="D396" s="237"/>
      <c r="E396" s="235"/>
      <c r="F396" s="235"/>
      <c r="G396" s="235"/>
    </row>
    <row r="397" spans="1:7" x14ac:dyDescent="0.35">
      <c r="A397" s="286" t="s">
        <v>2464</v>
      </c>
      <c r="B397" s="237"/>
      <c r="C397" s="252"/>
      <c r="D397" s="237"/>
      <c r="E397" s="235"/>
      <c r="F397" s="235"/>
      <c r="G397" s="235"/>
    </row>
    <row r="398" spans="1:7" x14ac:dyDescent="0.35">
      <c r="A398" s="286" t="s">
        <v>2465</v>
      </c>
      <c r="B398" s="237"/>
      <c r="C398" s="252"/>
      <c r="D398" s="237"/>
      <c r="E398" s="235"/>
      <c r="F398" s="235"/>
      <c r="G398" s="235"/>
    </row>
    <row r="399" spans="1:7" x14ac:dyDescent="0.35">
      <c r="A399" s="286" t="s">
        <v>2466</v>
      </c>
      <c r="B399" s="237"/>
      <c r="C399" s="252"/>
      <c r="D399" s="237"/>
      <c r="E399" s="235"/>
      <c r="F399" s="235"/>
      <c r="G399" s="235"/>
    </row>
    <row r="400" spans="1:7" x14ac:dyDescent="0.35">
      <c r="A400" s="286" t="s">
        <v>2467</v>
      </c>
      <c r="B400" s="237"/>
      <c r="C400" s="252"/>
      <c r="D400" s="237"/>
      <c r="E400" s="235"/>
      <c r="F400" s="235"/>
      <c r="G400" s="235"/>
    </row>
    <row r="401" spans="1:7" x14ac:dyDescent="0.35">
      <c r="A401" s="286" t="s">
        <v>2468</v>
      </c>
      <c r="B401" s="237"/>
      <c r="C401" s="252"/>
      <c r="D401" s="237"/>
      <c r="E401" s="235"/>
      <c r="F401" s="235"/>
      <c r="G401" s="235"/>
    </row>
    <row r="402" spans="1:7" x14ac:dyDescent="0.35">
      <c r="A402" s="286" t="s">
        <v>2469</v>
      </c>
      <c r="B402" s="237"/>
      <c r="C402" s="252"/>
      <c r="D402" s="237"/>
      <c r="E402" s="235"/>
      <c r="F402" s="235"/>
      <c r="G402" s="235"/>
    </row>
    <row r="403" spans="1:7" x14ac:dyDescent="0.35">
      <c r="A403" s="286" t="s">
        <v>2470</v>
      </c>
      <c r="B403" s="237"/>
      <c r="C403" s="252"/>
      <c r="D403" s="237"/>
      <c r="E403" s="235"/>
      <c r="F403" s="235"/>
      <c r="G403" s="235"/>
    </row>
    <row r="404" spans="1:7" x14ac:dyDescent="0.35">
      <c r="A404" s="286" t="s">
        <v>2471</v>
      </c>
      <c r="B404" s="237"/>
      <c r="C404" s="252"/>
      <c r="D404" s="237"/>
      <c r="E404" s="235"/>
      <c r="F404" s="235"/>
      <c r="G404" s="235"/>
    </row>
    <row r="405" spans="1:7" x14ac:dyDescent="0.35">
      <c r="A405" s="286" t="s">
        <v>2472</v>
      </c>
      <c r="B405" s="237"/>
      <c r="C405" s="252"/>
      <c r="D405" s="237"/>
      <c r="E405" s="235"/>
      <c r="F405" s="235"/>
      <c r="G405" s="235"/>
    </row>
    <row r="406" spans="1:7" x14ac:dyDescent="0.35">
      <c r="A406" s="286" t="s">
        <v>2473</v>
      </c>
      <c r="B406" s="237"/>
      <c r="C406" s="252"/>
      <c r="D406" s="237"/>
      <c r="E406" s="235"/>
      <c r="F406" s="235"/>
      <c r="G406" s="235"/>
    </row>
    <row r="407" spans="1:7" x14ac:dyDescent="0.35">
      <c r="A407" s="286" t="s">
        <v>2474</v>
      </c>
      <c r="B407" s="237"/>
      <c r="C407" s="252"/>
      <c r="D407" s="237"/>
      <c r="E407" s="235"/>
      <c r="F407" s="235"/>
      <c r="G407" s="235"/>
    </row>
    <row r="408" spans="1:7" x14ac:dyDescent="0.35">
      <c r="A408" s="286" t="s">
        <v>2475</v>
      </c>
      <c r="B408" s="237"/>
      <c r="C408" s="252"/>
      <c r="D408" s="237"/>
      <c r="E408" s="235"/>
      <c r="F408" s="235"/>
      <c r="G408" s="235"/>
    </row>
    <row r="409" spans="1:7" x14ac:dyDescent="0.35">
      <c r="A409" s="286" t="s">
        <v>2476</v>
      </c>
      <c r="B409" s="237"/>
      <c r="C409" s="252"/>
      <c r="D409" s="237"/>
      <c r="E409" s="235"/>
      <c r="F409" s="235"/>
      <c r="G409" s="235"/>
    </row>
    <row r="410" spans="1:7" x14ac:dyDescent="0.35">
      <c r="A410" s="286" t="s">
        <v>2477</v>
      </c>
      <c r="B410" s="237"/>
      <c r="C410" s="252"/>
      <c r="D410" s="237"/>
      <c r="E410" s="235"/>
      <c r="F410" s="235"/>
      <c r="G410" s="235"/>
    </row>
    <row r="411" spans="1:7" x14ac:dyDescent="0.35">
      <c r="A411" s="286" t="s">
        <v>2478</v>
      </c>
      <c r="B411" s="237"/>
      <c r="C411" s="252"/>
      <c r="D411" s="237"/>
      <c r="E411" s="235"/>
      <c r="F411" s="235"/>
      <c r="G411" s="235"/>
    </row>
    <row r="412" spans="1:7" x14ac:dyDescent="0.35">
      <c r="A412" s="286" t="s">
        <v>2479</v>
      </c>
      <c r="B412" s="237"/>
      <c r="C412" s="252"/>
      <c r="D412" s="237"/>
      <c r="E412" s="235"/>
      <c r="F412" s="235"/>
      <c r="G412" s="235"/>
    </row>
    <row r="413" spans="1:7" x14ac:dyDescent="0.35">
      <c r="A413" s="286" t="s">
        <v>2480</v>
      </c>
      <c r="B413" s="237"/>
      <c r="C413" s="252"/>
      <c r="D413" s="237"/>
      <c r="E413" s="235"/>
      <c r="F413" s="235"/>
      <c r="G413" s="235"/>
    </row>
    <row r="414" spans="1:7" x14ac:dyDescent="0.35">
      <c r="A414" s="286" t="s">
        <v>2481</v>
      </c>
      <c r="B414" s="237"/>
      <c r="C414" s="252"/>
      <c r="D414" s="237"/>
      <c r="E414" s="235"/>
      <c r="F414" s="235"/>
      <c r="G414" s="235"/>
    </row>
    <row r="415" spans="1:7" x14ac:dyDescent="0.35">
      <c r="A415" s="286" t="s">
        <v>2482</v>
      </c>
      <c r="B415" s="237"/>
      <c r="C415" s="252"/>
      <c r="D415" s="237"/>
      <c r="E415" s="235"/>
      <c r="F415" s="235"/>
      <c r="G415" s="235"/>
    </row>
    <row r="416" spans="1:7" x14ac:dyDescent="0.35">
      <c r="A416" s="286" t="s">
        <v>2483</v>
      </c>
      <c r="B416" s="237"/>
      <c r="C416" s="252"/>
      <c r="D416" s="237"/>
      <c r="E416" s="235"/>
      <c r="F416" s="235"/>
      <c r="G416" s="235"/>
    </row>
    <row r="417" spans="1:7" x14ac:dyDescent="0.35">
      <c r="A417" s="286" t="s">
        <v>2484</v>
      </c>
      <c r="B417" s="237"/>
      <c r="C417" s="252"/>
      <c r="D417" s="237"/>
      <c r="E417" s="235"/>
      <c r="F417" s="235"/>
      <c r="G417" s="235"/>
    </row>
    <row r="418" spans="1:7" x14ac:dyDescent="0.35">
      <c r="A418" s="286" t="s">
        <v>2485</v>
      </c>
      <c r="B418" s="237"/>
      <c r="C418" s="252"/>
      <c r="D418" s="237"/>
      <c r="E418" s="235"/>
      <c r="F418" s="235"/>
      <c r="G418" s="235"/>
    </row>
    <row r="419" spans="1:7" x14ac:dyDescent="0.35">
      <c r="A419" s="286" t="s">
        <v>2486</v>
      </c>
      <c r="B419" s="237"/>
      <c r="C419" s="252"/>
      <c r="D419" s="237"/>
      <c r="E419" s="235"/>
      <c r="F419" s="235"/>
      <c r="G419" s="235"/>
    </row>
    <row r="420" spans="1:7" x14ac:dyDescent="0.35">
      <c r="A420" s="286" t="s">
        <v>2487</v>
      </c>
      <c r="B420" s="237"/>
      <c r="C420" s="252"/>
      <c r="D420" s="237"/>
      <c r="E420" s="235"/>
      <c r="F420" s="235"/>
      <c r="G420" s="235"/>
    </row>
    <row r="421" spans="1:7" x14ac:dyDescent="0.35">
      <c r="A421" s="286" t="s">
        <v>2488</v>
      </c>
      <c r="B421" s="237"/>
      <c r="C421" s="252"/>
      <c r="D421" s="237"/>
      <c r="E421" s="235"/>
      <c r="F421" s="235"/>
      <c r="G421" s="235"/>
    </row>
    <row r="422" spans="1:7" x14ac:dyDescent="0.35">
      <c r="A422" s="286" t="s">
        <v>2489</v>
      </c>
      <c r="B422" s="237"/>
      <c r="C422" s="252"/>
      <c r="D422" s="237"/>
      <c r="E422" s="235"/>
      <c r="F422" s="235"/>
      <c r="G422" s="235"/>
    </row>
    <row r="423" spans="1:7" x14ac:dyDescent="0.35">
      <c r="A423" s="286" t="s">
        <v>2490</v>
      </c>
      <c r="B423" s="237"/>
      <c r="C423" s="252"/>
      <c r="D423" s="237"/>
      <c r="E423" s="235"/>
      <c r="F423" s="235"/>
      <c r="G423" s="235"/>
    </row>
    <row r="424" spans="1:7" x14ac:dyDescent="0.35">
      <c r="A424" s="286" t="s">
        <v>2491</v>
      </c>
      <c r="B424" s="237"/>
      <c r="C424" s="252"/>
      <c r="D424" s="237"/>
      <c r="E424" s="235"/>
      <c r="F424" s="235"/>
      <c r="G424" s="235"/>
    </row>
    <row r="425" spans="1:7" x14ac:dyDescent="0.35">
      <c r="A425" s="286" t="s">
        <v>2492</v>
      </c>
      <c r="B425" s="237"/>
      <c r="C425" s="252"/>
      <c r="D425" s="237"/>
      <c r="E425" s="235"/>
      <c r="F425" s="235"/>
      <c r="G425" s="235"/>
    </row>
    <row r="426" spans="1:7" x14ac:dyDescent="0.35">
      <c r="A426" s="286" t="s">
        <v>2493</v>
      </c>
      <c r="B426" s="237"/>
      <c r="C426" s="252"/>
      <c r="D426" s="237"/>
      <c r="E426" s="235"/>
      <c r="F426" s="235"/>
      <c r="G426" s="235"/>
    </row>
    <row r="427" spans="1:7" x14ac:dyDescent="0.35">
      <c r="A427" s="286" t="s">
        <v>2494</v>
      </c>
      <c r="B427" s="237"/>
      <c r="C427" s="252"/>
      <c r="D427" s="237"/>
      <c r="E427" s="235"/>
      <c r="F427" s="235"/>
      <c r="G427" s="235"/>
    </row>
    <row r="428" spans="1:7" x14ac:dyDescent="0.35">
      <c r="A428" s="286" t="s">
        <v>2495</v>
      </c>
      <c r="B428" s="237"/>
      <c r="C428" s="252"/>
      <c r="D428" s="237"/>
      <c r="E428" s="235"/>
      <c r="F428" s="235"/>
      <c r="G428" s="235"/>
    </row>
    <row r="429" spans="1:7" x14ac:dyDescent="0.35">
      <c r="A429" s="286" t="s">
        <v>2496</v>
      </c>
      <c r="B429" s="237"/>
      <c r="C429" s="252"/>
      <c r="D429" s="237"/>
      <c r="E429" s="235"/>
      <c r="F429" s="235"/>
      <c r="G429" s="235"/>
    </row>
    <row r="430" spans="1:7" x14ac:dyDescent="0.35">
      <c r="A430" s="286" t="s">
        <v>2497</v>
      </c>
      <c r="B430" s="237"/>
      <c r="C430" s="252"/>
      <c r="D430" s="237"/>
      <c r="E430" s="235"/>
      <c r="F430" s="235"/>
      <c r="G430" s="235"/>
    </row>
    <row r="431" spans="1:7" x14ac:dyDescent="0.35">
      <c r="A431" s="286" t="s">
        <v>2498</v>
      </c>
      <c r="B431" s="237"/>
      <c r="C431" s="252"/>
      <c r="D431" s="237"/>
      <c r="E431" s="235"/>
      <c r="F431" s="235"/>
      <c r="G431" s="235"/>
    </row>
    <row r="432" spans="1:7" ht="18.5" x14ac:dyDescent="0.35">
      <c r="A432" s="174"/>
      <c r="B432" s="266" t="s">
        <v>2002</v>
      </c>
      <c r="C432" s="174"/>
      <c r="D432" s="174"/>
      <c r="E432" s="174"/>
      <c r="F432" s="174"/>
      <c r="G432" s="174"/>
    </row>
    <row r="433" spans="1:7" x14ac:dyDescent="0.35">
      <c r="A433" s="85"/>
      <c r="B433" s="85" t="s">
        <v>2360</v>
      </c>
      <c r="C433" s="85" t="s">
        <v>686</v>
      </c>
      <c r="D433" s="85" t="s">
        <v>687</v>
      </c>
      <c r="E433" s="85"/>
      <c r="F433" s="85" t="s">
        <v>516</v>
      </c>
      <c r="G433" s="85" t="s">
        <v>688</v>
      </c>
    </row>
    <row r="434" spans="1:7" x14ac:dyDescent="0.35">
      <c r="A434" s="227" t="s">
        <v>2003</v>
      </c>
      <c r="B434" s="237" t="s">
        <v>690</v>
      </c>
      <c r="C434" s="345"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2004</v>
      </c>
      <c r="B437" s="244" t="s">
        <v>608</v>
      </c>
      <c r="C437" s="345" t="s">
        <v>83</v>
      </c>
      <c r="D437" s="345" t="s">
        <v>83</v>
      </c>
      <c r="E437" s="247"/>
      <c r="F437" s="254" t="str">
        <f>IF($C$461=0,"",IF(C437="[for completion]","",IF(C437="","",C437/$C$461)))</f>
        <v/>
      </c>
      <c r="G437" s="254" t="str">
        <f>IF($D$461=0,"",IF(D437="[for completion]","",IF(D437="","",D437/$D$461)))</f>
        <v/>
      </c>
    </row>
    <row r="438" spans="1:7" x14ac:dyDescent="0.35">
      <c r="A438" s="275" t="s">
        <v>2005</v>
      </c>
      <c r="B438" s="244" t="s">
        <v>608</v>
      </c>
      <c r="C438" s="345" t="s">
        <v>83</v>
      </c>
      <c r="D438" s="345" t="s">
        <v>83</v>
      </c>
      <c r="E438" s="247"/>
      <c r="F438" s="254" t="str">
        <f t="shared" ref="F438:F460" si="20">IF($C$461=0,"",IF(C438="[for completion]","",IF(C438="","",C438/$C$461)))</f>
        <v/>
      </c>
      <c r="G438" s="254" t="str">
        <f t="shared" ref="G438:G460" si="21">IF($D$461=0,"",IF(D438="[for completion]","",IF(D438="","",D438/$D$461)))</f>
        <v/>
      </c>
    </row>
    <row r="439" spans="1:7" x14ac:dyDescent="0.35">
      <c r="A439" s="275" t="s">
        <v>2006</v>
      </c>
      <c r="B439" s="244" t="s">
        <v>608</v>
      </c>
      <c r="C439" s="345" t="s">
        <v>83</v>
      </c>
      <c r="D439" s="345" t="s">
        <v>83</v>
      </c>
      <c r="E439" s="247"/>
      <c r="F439" s="254" t="str">
        <f t="shared" si="20"/>
        <v/>
      </c>
      <c r="G439" s="254" t="str">
        <f t="shared" si="21"/>
        <v/>
      </c>
    </row>
    <row r="440" spans="1:7" x14ac:dyDescent="0.35">
      <c r="A440" s="275" t="s">
        <v>2007</v>
      </c>
      <c r="B440" s="244" t="s">
        <v>608</v>
      </c>
      <c r="C440" s="345" t="s">
        <v>83</v>
      </c>
      <c r="D440" s="345" t="s">
        <v>83</v>
      </c>
      <c r="E440" s="247"/>
      <c r="F440" s="254" t="str">
        <f t="shared" si="20"/>
        <v/>
      </c>
      <c r="G440" s="254" t="str">
        <f t="shared" si="21"/>
        <v/>
      </c>
    </row>
    <row r="441" spans="1:7" x14ac:dyDescent="0.35">
      <c r="A441" s="275" t="s">
        <v>2008</v>
      </c>
      <c r="B441" s="244" t="s">
        <v>608</v>
      </c>
      <c r="C441" s="345" t="s">
        <v>83</v>
      </c>
      <c r="D441" s="345" t="s">
        <v>83</v>
      </c>
      <c r="E441" s="247"/>
      <c r="F441" s="254" t="str">
        <f t="shared" si="20"/>
        <v/>
      </c>
      <c r="G441" s="254" t="str">
        <f t="shared" si="21"/>
        <v/>
      </c>
    </row>
    <row r="442" spans="1:7" x14ac:dyDescent="0.35">
      <c r="A442" s="275" t="s">
        <v>2009</v>
      </c>
      <c r="B442" s="244" t="s">
        <v>608</v>
      </c>
      <c r="C442" s="345" t="s">
        <v>83</v>
      </c>
      <c r="D442" s="345" t="s">
        <v>83</v>
      </c>
      <c r="E442" s="247"/>
      <c r="F442" s="254" t="str">
        <f t="shared" si="20"/>
        <v/>
      </c>
      <c r="G442" s="254" t="str">
        <f t="shared" si="21"/>
        <v/>
      </c>
    </row>
    <row r="443" spans="1:7" x14ac:dyDescent="0.35">
      <c r="A443" s="275" t="s">
        <v>2010</v>
      </c>
      <c r="B443" s="244" t="s">
        <v>608</v>
      </c>
      <c r="C443" s="345" t="s">
        <v>83</v>
      </c>
      <c r="D443" s="345" t="s">
        <v>83</v>
      </c>
      <c r="E443" s="247"/>
      <c r="F443" s="254" t="str">
        <f t="shared" si="20"/>
        <v/>
      </c>
      <c r="G443" s="254" t="str">
        <f t="shared" si="21"/>
        <v/>
      </c>
    </row>
    <row r="444" spans="1:7" x14ac:dyDescent="0.35">
      <c r="A444" s="275" t="s">
        <v>2011</v>
      </c>
      <c r="B444" s="244" t="s">
        <v>608</v>
      </c>
      <c r="C444" s="345" t="s">
        <v>83</v>
      </c>
      <c r="D444" s="352" t="s">
        <v>83</v>
      </c>
      <c r="E444" s="247"/>
      <c r="F444" s="254" t="str">
        <f t="shared" si="20"/>
        <v/>
      </c>
      <c r="G444" s="254" t="str">
        <f t="shared" si="21"/>
        <v/>
      </c>
    </row>
    <row r="445" spans="1:7" x14ac:dyDescent="0.35">
      <c r="A445" s="275" t="s">
        <v>2012</v>
      </c>
      <c r="B445" s="244" t="s">
        <v>608</v>
      </c>
      <c r="C445" s="345" t="s">
        <v>83</v>
      </c>
      <c r="D445" s="352" t="s">
        <v>83</v>
      </c>
      <c r="E445" s="247"/>
      <c r="F445" s="254" t="str">
        <f t="shared" si="20"/>
        <v/>
      </c>
      <c r="G445" s="254" t="str">
        <f t="shared" si="21"/>
        <v/>
      </c>
    </row>
    <row r="446" spans="1:7" x14ac:dyDescent="0.35">
      <c r="A446" s="275" t="s">
        <v>2499</v>
      </c>
      <c r="B446" s="244" t="s">
        <v>608</v>
      </c>
      <c r="C446" s="345" t="s">
        <v>83</v>
      </c>
      <c r="D446" s="352" t="s">
        <v>83</v>
      </c>
      <c r="E446" s="244"/>
      <c r="F446" s="254" t="str">
        <f t="shared" si="20"/>
        <v/>
      </c>
      <c r="G446" s="254" t="str">
        <f t="shared" si="21"/>
        <v/>
      </c>
    </row>
    <row r="447" spans="1:7" x14ac:dyDescent="0.35">
      <c r="A447" s="275" t="s">
        <v>2500</v>
      </c>
      <c r="B447" s="244" t="s">
        <v>608</v>
      </c>
      <c r="C447" s="345" t="s">
        <v>83</v>
      </c>
      <c r="D447" s="352" t="s">
        <v>83</v>
      </c>
      <c r="E447" s="244"/>
      <c r="F447" s="254" t="str">
        <f t="shared" si="20"/>
        <v/>
      </c>
      <c r="G447" s="254" t="str">
        <f t="shared" si="21"/>
        <v/>
      </c>
    </row>
    <row r="448" spans="1:7" x14ac:dyDescent="0.35">
      <c r="A448" s="275" t="s">
        <v>2501</v>
      </c>
      <c r="B448" s="244" t="s">
        <v>608</v>
      </c>
      <c r="C448" s="345" t="s">
        <v>83</v>
      </c>
      <c r="D448" s="352" t="s">
        <v>83</v>
      </c>
      <c r="E448" s="244"/>
      <c r="F448" s="254" t="str">
        <f t="shared" si="20"/>
        <v/>
      </c>
      <c r="G448" s="254" t="str">
        <f t="shared" si="21"/>
        <v/>
      </c>
    </row>
    <row r="449" spans="1:7" x14ac:dyDescent="0.35">
      <c r="A449" s="275" t="s">
        <v>2502</v>
      </c>
      <c r="B449" s="244" t="s">
        <v>608</v>
      </c>
      <c r="C449" s="345" t="s">
        <v>83</v>
      </c>
      <c r="D449" s="352" t="s">
        <v>83</v>
      </c>
      <c r="E449" s="244"/>
      <c r="F449" s="254" t="str">
        <f t="shared" si="20"/>
        <v/>
      </c>
      <c r="G449" s="254" t="str">
        <f t="shared" si="21"/>
        <v/>
      </c>
    </row>
    <row r="450" spans="1:7" x14ac:dyDescent="0.35">
      <c r="A450" s="275" t="s">
        <v>2503</v>
      </c>
      <c r="B450" s="244" t="s">
        <v>608</v>
      </c>
      <c r="C450" s="345" t="s">
        <v>83</v>
      </c>
      <c r="D450" s="352" t="s">
        <v>83</v>
      </c>
      <c r="E450" s="244"/>
      <c r="F450" s="254" t="str">
        <f t="shared" si="20"/>
        <v/>
      </c>
      <c r="G450" s="254" t="str">
        <f t="shared" si="21"/>
        <v/>
      </c>
    </row>
    <row r="451" spans="1:7" x14ac:dyDescent="0.35">
      <c r="A451" s="275" t="s">
        <v>2504</v>
      </c>
      <c r="B451" s="244" t="s">
        <v>608</v>
      </c>
      <c r="C451" s="345" t="s">
        <v>83</v>
      </c>
      <c r="D451" s="352" t="s">
        <v>83</v>
      </c>
      <c r="E451" s="244"/>
      <c r="F451" s="254" t="str">
        <f t="shared" si="20"/>
        <v/>
      </c>
      <c r="G451" s="254" t="str">
        <f t="shared" si="21"/>
        <v/>
      </c>
    </row>
    <row r="452" spans="1:7" x14ac:dyDescent="0.35">
      <c r="A452" s="275" t="s">
        <v>2505</v>
      </c>
      <c r="B452" s="244" t="s">
        <v>608</v>
      </c>
      <c r="C452" s="345" t="s">
        <v>83</v>
      </c>
      <c r="D452" s="352" t="s">
        <v>83</v>
      </c>
      <c r="E452" s="237"/>
      <c r="F452" s="254" t="str">
        <f t="shared" si="20"/>
        <v/>
      </c>
      <c r="G452" s="254" t="str">
        <f t="shared" si="21"/>
        <v/>
      </c>
    </row>
    <row r="453" spans="1:7" x14ac:dyDescent="0.35">
      <c r="A453" s="275" t="s">
        <v>2506</v>
      </c>
      <c r="B453" s="244" t="s">
        <v>608</v>
      </c>
      <c r="C453" s="345" t="s">
        <v>83</v>
      </c>
      <c r="D453" s="352" t="s">
        <v>83</v>
      </c>
      <c r="E453" s="240"/>
      <c r="F453" s="254" t="str">
        <f t="shared" si="20"/>
        <v/>
      </c>
      <c r="G453" s="254" t="str">
        <f t="shared" si="21"/>
        <v/>
      </c>
    </row>
    <row r="454" spans="1:7" x14ac:dyDescent="0.35">
      <c r="A454" s="275" t="s">
        <v>2507</v>
      </c>
      <c r="B454" s="244" t="s">
        <v>608</v>
      </c>
      <c r="C454" s="345" t="s">
        <v>83</v>
      </c>
      <c r="D454" s="352" t="s">
        <v>83</v>
      </c>
      <c r="E454" s="240"/>
      <c r="F454" s="254" t="str">
        <f t="shared" si="20"/>
        <v/>
      </c>
      <c r="G454" s="254" t="str">
        <f t="shared" si="21"/>
        <v/>
      </c>
    </row>
    <row r="455" spans="1:7" x14ac:dyDescent="0.35">
      <c r="A455" s="275" t="s">
        <v>2508</v>
      </c>
      <c r="B455" s="244" t="s">
        <v>608</v>
      </c>
      <c r="C455" s="345" t="s">
        <v>83</v>
      </c>
      <c r="D455" s="352" t="s">
        <v>83</v>
      </c>
      <c r="E455" s="240"/>
      <c r="F455" s="254" t="str">
        <f t="shared" si="20"/>
        <v/>
      </c>
      <c r="G455" s="254" t="str">
        <f t="shared" si="21"/>
        <v/>
      </c>
    </row>
    <row r="456" spans="1:7" x14ac:dyDescent="0.35">
      <c r="A456" s="275" t="s">
        <v>2509</v>
      </c>
      <c r="B456" s="244" t="s">
        <v>608</v>
      </c>
      <c r="C456" s="345" t="s">
        <v>83</v>
      </c>
      <c r="D456" s="352" t="s">
        <v>83</v>
      </c>
      <c r="E456" s="240"/>
      <c r="F456" s="254" t="str">
        <f t="shared" si="20"/>
        <v/>
      </c>
      <c r="G456" s="254" t="str">
        <f t="shared" si="21"/>
        <v/>
      </c>
    </row>
    <row r="457" spans="1:7" x14ac:dyDescent="0.35">
      <c r="A457" s="275" t="s">
        <v>2510</v>
      </c>
      <c r="B457" s="244" t="s">
        <v>608</v>
      </c>
      <c r="C457" s="345" t="s">
        <v>83</v>
      </c>
      <c r="D457" s="352" t="s">
        <v>83</v>
      </c>
      <c r="E457" s="240"/>
      <c r="F457" s="254" t="str">
        <f t="shared" si="20"/>
        <v/>
      </c>
      <c r="G457" s="254" t="str">
        <f t="shared" si="21"/>
        <v/>
      </c>
    </row>
    <row r="458" spans="1:7" x14ac:dyDescent="0.35">
      <c r="A458" s="275" t="s">
        <v>2511</v>
      </c>
      <c r="B458" s="244" t="s">
        <v>608</v>
      </c>
      <c r="C458" s="345" t="s">
        <v>83</v>
      </c>
      <c r="D458" s="352" t="s">
        <v>83</v>
      </c>
      <c r="E458" s="240"/>
      <c r="F458" s="254" t="str">
        <f t="shared" si="20"/>
        <v/>
      </c>
      <c r="G458" s="254" t="str">
        <f t="shared" si="21"/>
        <v/>
      </c>
    </row>
    <row r="459" spans="1:7" x14ac:dyDescent="0.35">
      <c r="A459" s="275" t="s">
        <v>2512</v>
      </c>
      <c r="B459" s="244" t="s">
        <v>608</v>
      </c>
      <c r="C459" s="345" t="s">
        <v>83</v>
      </c>
      <c r="D459" s="352" t="s">
        <v>83</v>
      </c>
      <c r="E459" s="240"/>
      <c r="F459" s="254" t="str">
        <f t="shared" si="20"/>
        <v/>
      </c>
      <c r="G459" s="254" t="str">
        <f t="shared" si="21"/>
        <v/>
      </c>
    </row>
    <row r="460" spans="1:7" x14ac:dyDescent="0.35">
      <c r="A460" s="275" t="s">
        <v>2513</v>
      </c>
      <c r="B460" s="244" t="s">
        <v>608</v>
      </c>
      <c r="C460" s="345" t="s">
        <v>83</v>
      </c>
      <c r="D460" s="352" t="s">
        <v>83</v>
      </c>
      <c r="E460" s="240"/>
      <c r="F460" s="254" t="str">
        <f t="shared" si="20"/>
        <v/>
      </c>
      <c r="G460" s="254" t="str">
        <f t="shared" si="21"/>
        <v/>
      </c>
    </row>
    <row r="461" spans="1:7" x14ac:dyDescent="0.35">
      <c r="A461" s="275" t="s">
        <v>2514</v>
      </c>
      <c r="B461" s="244" t="s">
        <v>148</v>
      </c>
      <c r="C461" s="260">
        <v>0</v>
      </c>
      <c r="D461" s="258">
        <v>0</v>
      </c>
      <c r="E461" s="240"/>
      <c r="F461" s="259">
        <f>SUM(F437:F460)</f>
        <v>0</v>
      </c>
      <c r="G461" s="259">
        <f>SUM(G437:G460)</f>
        <v>0</v>
      </c>
    </row>
    <row r="462" spans="1:7" x14ac:dyDescent="0.35">
      <c r="A462" s="85"/>
      <c r="B462" s="85" t="s">
        <v>2377</v>
      </c>
      <c r="C462" s="85" t="s">
        <v>686</v>
      </c>
      <c r="D462" s="85" t="s">
        <v>687</v>
      </c>
      <c r="E462" s="85"/>
      <c r="F462" s="85" t="s">
        <v>516</v>
      </c>
      <c r="G462" s="85" t="s">
        <v>688</v>
      </c>
    </row>
    <row r="463" spans="1:7" x14ac:dyDescent="0.35">
      <c r="A463" s="237" t="s">
        <v>2014</v>
      </c>
      <c r="B463" s="237" t="s">
        <v>719</v>
      </c>
      <c r="C463" s="351"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2015</v>
      </c>
      <c r="B466" s="237" t="s">
        <v>722</v>
      </c>
      <c r="C466" s="345" t="s">
        <v>83</v>
      </c>
      <c r="D466" s="352" t="s">
        <v>83</v>
      </c>
      <c r="E466" s="237"/>
      <c r="F466" s="254" t="str">
        <f>IF($C$474=0,"",IF(C466="[for completion]","",IF(C466="","",C466/$C$474)))</f>
        <v/>
      </c>
      <c r="G466" s="254" t="str">
        <f>IF($D$474=0,"",IF(D466="[for completion]","",IF(D466="","",D466/$D$474)))</f>
        <v/>
      </c>
    </row>
    <row r="467" spans="1:7" x14ac:dyDescent="0.35">
      <c r="A467" s="275" t="s">
        <v>2016</v>
      </c>
      <c r="B467" s="237" t="s">
        <v>724</v>
      </c>
      <c r="C467" s="345" t="s">
        <v>83</v>
      </c>
      <c r="D467" s="352" t="s">
        <v>83</v>
      </c>
      <c r="E467" s="237"/>
      <c r="F467" s="254" t="str">
        <f t="shared" ref="F467:F473" si="22">IF($C$474=0,"",IF(C467="[for completion]","",IF(C467="","",C467/$C$474)))</f>
        <v/>
      </c>
      <c r="G467" s="254" t="str">
        <f t="shared" ref="G467:G473" si="23">IF($D$474=0,"",IF(D467="[for completion]","",IF(D467="","",D467/$D$474)))</f>
        <v/>
      </c>
    </row>
    <row r="468" spans="1:7" x14ac:dyDescent="0.35">
      <c r="A468" s="275" t="s">
        <v>2017</v>
      </c>
      <c r="B468" s="237" t="s">
        <v>726</v>
      </c>
      <c r="C468" s="345" t="s">
        <v>83</v>
      </c>
      <c r="D468" s="352" t="s">
        <v>83</v>
      </c>
      <c r="E468" s="237"/>
      <c r="F468" s="254" t="str">
        <f t="shared" si="22"/>
        <v/>
      </c>
      <c r="G468" s="254" t="str">
        <f t="shared" si="23"/>
        <v/>
      </c>
    </row>
    <row r="469" spans="1:7" x14ac:dyDescent="0.35">
      <c r="A469" s="275" t="s">
        <v>2018</v>
      </c>
      <c r="B469" s="237" t="s">
        <v>728</v>
      </c>
      <c r="C469" s="345" t="s">
        <v>83</v>
      </c>
      <c r="D469" s="352" t="s">
        <v>83</v>
      </c>
      <c r="E469" s="237"/>
      <c r="F469" s="254" t="str">
        <f t="shared" si="22"/>
        <v/>
      </c>
      <c r="G469" s="254" t="str">
        <f t="shared" si="23"/>
        <v/>
      </c>
    </row>
    <row r="470" spans="1:7" x14ac:dyDescent="0.35">
      <c r="A470" s="275" t="s">
        <v>2019</v>
      </c>
      <c r="B470" s="237" t="s">
        <v>730</v>
      </c>
      <c r="C470" s="345" t="s">
        <v>83</v>
      </c>
      <c r="D470" s="352" t="s">
        <v>83</v>
      </c>
      <c r="E470" s="237"/>
      <c r="F470" s="254" t="str">
        <f t="shared" si="22"/>
        <v/>
      </c>
      <c r="G470" s="254" t="str">
        <f t="shared" si="23"/>
        <v/>
      </c>
    </row>
    <row r="471" spans="1:7" x14ac:dyDescent="0.35">
      <c r="A471" s="275" t="s">
        <v>2020</v>
      </c>
      <c r="B471" s="237" t="s">
        <v>732</v>
      </c>
      <c r="C471" s="345" t="s">
        <v>83</v>
      </c>
      <c r="D471" s="352" t="s">
        <v>83</v>
      </c>
      <c r="E471" s="237"/>
      <c r="F471" s="254" t="str">
        <f t="shared" si="22"/>
        <v/>
      </c>
      <c r="G471" s="254" t="str">
        <f t="shared" si="23"/>
        <v/>
      </c>
    </row>
    <row r="472" spans="1:7" x14ac:dyDescent="0.35">
      <c r="A472" s="275" t="s">
        <v>2021</v>
      </c>
      <c r="B472" s="237" t="s">
        <v>734</v>
      </c>
      <c r="C472" s="345" t="s">
        <v>83</v>
      </c>
      <c r="D472" s="352" t="s">
        <v>83</v>
      </c>
      <c r="E472" s="237"/>
      <c r="F472" s="254" t="str">
        <f t="shared" si="22"/>
        <v/>
      </c>
      <c r="G472" s="254" t="str">
        <f t="shared" si="23"/>
        <v/>
      </c>
    </row>
    <row r="473" spans="1:7" x14ac:dyDescent="0.35">
      <c r="A473" s="275" t="s">
        <v>2022</v>
      </c>
      <c r="B473" s="237" t="s">
        <v>736</v>
      </c>
      <c r="C473" s="345" t="s">
        <v>83</v>
      </c>
      <c r="D473" s="352" t="s">
        <v>83</v>
      </c>
      <c r="E473" s="237"/>
      <c r="F473" s="254" t="str">
        <f t="shared" si="22"/>
        <v/>
      </c>
      <c r="G473" s="254" t="str">
        <f t="shared" si="23"/>
        <v/>
      </c>
    </row>
    <row r="474" spans="1:7" x14ac:dyDescent="0.35">
      <c r="A474" s="275" t="s">
        <v>2023</v>
      </c>
      <c r="B474" s="250" t="s">
        <v>148</v>
      </c>
      <c r="C474" s="255">
        <v>0</v>
      </c>
      <c r="D474" s="258">
        <v>0</v>
      </c>
      <c r="E474" s="237"/>
      <c r="F474" s="252">
        <f>SUM(F466:F473)</f>
        <v>0</v>
      </c>
      <c r="G474" s="276">
        <f>SUM(G466:G473)</f>
        <v>0</v>
      </c>
    </row>
    <row r="475" spans="1:7" x14ac:dyDescent="0.35">
      <c r="A475" s="237" t="s">
        <v>2024</v>
      </c>
      <c r="B475" s="241" t="s">
        <v>739</v>
      </c>
      <c r="C475" s="345"/>
      <c r="D475" s="352"/>
      <c r="E475" s="237"/>
      <c r="F475" s="254" t="s">
        <v>1715</v>
      </c>
      <c r="G475" s="254" t="s">
        <v>1715</v>
      </c>
    </row>
    <row r="476" spans="1:7" x14ac:dyDescent="0.35">
      <c r="A476" s="275" t="s">
        <v>2025</v>
      </c>
      <c r="B476" s="241" t="s">
        <v>741</v>
      </c>
      <c r="C476" s="345"/>
      <c r="D476" s="352"/>
      <c r="E476" s="237"/>
      <c r="F476" s="254" t="s">
        <v>1715</v>
      </c>
      <c r="G476" s="254" t="s">
        <v>1715</v>
      </c>
    </row>
    <row r="477" spans="1:7" x14ac:dyDescent="0.35">
      <c r="A477" s="275" t="s">
        <v>2026</v>
      </c>
      <c r="B477" s="241" t="s">
        <v>743</v>
      </c>
      <c r="C477" s="345"/>
      <c r="D477" s="352"/>
      <c r="E477" s="237"/>
      <c r="F477" s="254" t="s">
        <v>1715</v>
      </c>
      <c r="G477" s="254" t="s">
        <v>1715</v>
      </c>
    </row>
    <row r="478" spans="1:7" x14ac:dyDescent="0.35">
      <c r="A478" s="275" t="s">
        <v>2027</v>
      </c>
      <c r="B478" s="241" t="s">
        <v>745</v>
      </c>
      <c r="C478" s="345"/>
      <c r="D478" s="352"/>
      <c r="E478" s="237"/>
      <c r="F478" s="254" t="s">
        <v>1715</v>
      </c>
      <c r="G478" s="254" t="s">
        <v>1715</v>
      </c>
    </row>
    <row r="479" spans="1:7" x14ac:dyDescent="0.35">
      <c r="A479" s="275" t="s">
        <v>2028</v>
      </c>
      <c r="B479" s="241" t="s">
        <v>747</v>
      </c>
      <c r="C479" s="345"/>
      <c r="D479" s="352"/>
      <c r="E479" s="237"/>
      <c r="F479" s="254" t="s">
        <v>1715</v>
      </c>
      <c r="G479" s="254" t="s">
        <v>1715</v>
      </c>
    </row>
    <row r="480" spans="1:7" x14ac:dyDescent="0.35">
      <c r="A480" s="275" t="s">
        <v>2029</v>
      </c>
      <c r="B480" s="241" t="s">
        <v>749</v>
      </c>
      <c r="C480" s="345"/>
      <c r="D480" s="352"/>
      <c r="E480" s="237"/>
      <c r="F480" s="254" t="s">
        <v>1715</v>
      </c>
      <c r="G480" s="254" t="s">
        <v>1715</v>
      </c>
    </row>
    <row r="481" spans="1:7" x14ac:dyDescent="0.35">
      <c r="A481" s="275" t="s">
        <v>2030</v>
      </c>
      <c r="B481" s="241"/>
      <c r="C481" s="237"/>
      <c r="D481" s="237"/>
      <c r="E481" s="237"/>
      <c r="F481" s="238"/>
      <c r="G481" s="238"/>
    </row>
    <row r="482" spans="1:7" x14ac:dyDescent="0.35">
      <c r="A482" s="275" t="s">
        <v>2031</v>
      </c>
      <c r="B482" s="241"/>
      <c r="C482" s="237"/>
      <c r="D482" s="237"/>
      <c r="E482" s="237"/>
      <c r="F482" s="238"/>
      <c r="G482" s="238"/>
    </row>
    <row r="483" spans="1:7" x14ac:dyDescent="0.35">
      <c r="A483" s="275" t="s">
        <v>2032</v>
      </c>
      <c r="B483" s="241"/>
      <c r="C483" s="237"/>
      <c r="D483" s="237"/>
      <c r="E483" s="237"/>
      <c r="F483" s="240"/>
      <c r="G483" s="240"/>
    </row>
    <row r="484" spans="1:7" x14ac:dyDescent="0.35">
      <c r="A484" s="85"/>
      <c r="B484" s="85" t="s">
        <v>2515</v>
      </c>
      <c r="C484" s="85" t="s">
        <v>686</v>
      </c>
      <c r="D484" s="85" t="s">
        <v>687</v>
      </c>
      <c r="E484" s="85"/>
      <c r="F484" s="85" t="s">
        <v>516</v>
      </c>
      <c r="G484" s="85" t="s">
        <v>688</v>
      </c>
    </row>
    <row r="485" spans="1:7" x14ac:dyDescent="0.35">
      <c r="A485" s="237" t="s">
        <v>2034</v>
      </c>
      <c r="B485" s="237" t="s">
        <v>719</v>
      </c>
      <c r="C485" s="351"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2035</v>
      </c>
      <c r="B488" s="237" t="s">
        <v>722</v>
      </c>
      <c r="C488" s="345" t="s">
        <v>118</v>
      </c>
      <c r="D488" s="352" t="s">
        <v>118</v>
      </c>
      <c r="E488" s="237"/>
      <c r="F488" s="254" t="str">
        <f>IF($C$496=0,"",IF(C488="[for completion]","",IF(C488="","",C488/$C$496)))</f>
        <v/>
      </c>
      <c r="G488" s="254" t="str">
        <f>IF($D$496=0,"",IF(D488="[for completion]","",IF(D488="","",D488/$D$496)))</f>
        <v/>
      </c>
    </row>
    <row r="489" spans="1:7" x14ac:dyDescent="0.35">
      <c r="A489" s="275" t="s">
        <v>2036</v>
      </c>
      <c r="B489" s="237" t="s">
        <v>724</v>
      </c>
      <c r="C489" s="345" t="s">
        <v>118</v>
      </c>
      <c r="D489" s="352" t="s">
        <v>118</v>
      </c>
      <c r="E489" s="237"/>
      <c r="F489" s="254" t="str">
        <f t="shared" ref="F489:F495" si="24">IF($C$496=0,"",IF(C489="[for completion]","",IF(C489="","",C489/$C$496)))</f>
        <v/>
      </c>
      <c r="G489" s="254" t="str">
        <f t="shared" ref="G489:G495" si="25">IF($D$496=0,"",IF(D489="[for completion]","",IF(D489="","",D489/$D$496)))</f>
        <v/>
      </c>
    </row>
    <row r="490" spans="1:7" x14ac:dyDescent="0.35">
      <c r="A490" s="275" t="s">
        <v>2037</v>
      </c>
      <c r="B490" s="237" t="s">
        <v>726</v>
      </c>
      <c r="C490" s="345" t="s">
        <v>118</v>
      </c>
      <c r="D490" s="352" t="s">
        <v>118</v>
      </c>
      <c r="E490" s="237"/>
      <c r="F490" s="254" t="str">
        <f t="shared" si="24"/>
        <v/>
      </c>
      <c r="G490" s="254" t="str">
        <f t="shared" si="25"/>
        <v/>
      </c>
    </row>
    <row r="491" spans="1:7" x14ac:dyDescent="0.35">
      <c r="A491" s="275" t="s">
        <v>2038</v>
      </c>
      <c r="B491" s="237" t="s">
        <v>728</v>
      </c>
      <c r="C491" s="345" t="s">
        <v>118</v>
      </c>
      <c r="D491" s="352" t="s">
        <v>118</v>
      </c>
      <c r="E491" s="237"/>
      <c r="F491" s="254" t="str">
        <f t="shared" si="24"/>
        <v/>
      </c>
      <c r="G491" s="254" t="str">
        <f t="shared" si="25"/>
        <v/>
      </c>
    </row>
    <row r="492" spans="1:7" x14ac:dyDescent="0.35">
      <c r="A492" s="275" t="s">
        <v>2039</v>
      </c>
      <c r="B492" s="237" t="s">
        <v>730</v>
      </c>
      <c r="C492" s="345" t="s">
        <v>118</v>
      </c>
      <c r="D492" s="352" t="s">
        <v>118</v>
      </c>
      <c r="E492" s="237"/>
      <c r="F492" s="254" t="str">
        <f t="shared" si="24"/>
        <v/>
      </c>
      <c r="G492" s="254" t="str">
        <f t="shared" si="25"/>
        <v/>
      </c>
    </row>
    <row r="493" spans="1:7" x14ac:dyDescent="0.35">
      <c r="A493" s="275" t="s">
        <v>2040</v>
      </c>
      <c r="B493" s="237" t="s">
        <v>732</v>
      </c>
      <c r="C493" s="345" t="s">
        <v>118</v>
      </c>
      <c r="D493" s="352" t="s">
        <v>118</v>
      </c>
      <c r="E493" s="237"/>
      <c r="F493" s="254" t="str">
        <f t="shared" si="24"/>
        <v/>
      </c>
      <c r="G493" s="254" t="str">
        <f t="shared" si="25"/>
        <v/>
      </c>
    </row>
    <row r="494" spans="1:7" x14ac:dyDescent="0.35">
      <c r="A494" s="275" t="s">
        <v>2041</v>
      </c>
      <c r="B494" s="237" t="s">
        <v>734</v>
      </c>
      <c r="C494" s="345" t="s">
        <v>118</v>
      </c>
      <c r="D494" s="352" t="s">
        <v>118</v>
      </c>
      <c r="E494" s="237"/>
      <c r="F494" s="254" t="str">
        <f t="shared" si="24"/>
        <v/>
      </c>
      <c r="G494" s="254" t="str">
        <f t="shared" si="25"/>
        <v/>
      </c>
    </row>
    <row r="495" spans="1:7" x14ac:dyDescent="0.35">
      <c r="A495" s="275" t="s">
        <v>2042</v>
      </c>
      <c r="B495" s="237" t="s">
        <v>736</v>
      </c>
      <c r="C495" s="345" t="s">
        <v>118</v>
      </c>
      <c r="D495" s="352" t="s">
        <v>118</v>
      </c>
      <c r="E495" s="237"/>
      <c r="F495" s="254" t="str">
        <f t="shared" si="24"/>
        <v/>
      </c>
      <c r="G495" s="254" t="str">
        <f t="shared" si="25"/>
        <v/>
      </c>
    </row>
    <row r="496" spans="1:7" x14ac:dyDescent="0.35">
      <c r="A496" s="275" t="s">
        <v>2043</v>
      </c>
      <c r="B496" s="250" t="s">
        <v>148</v>
      </c>
      <c r="C496" s="255">
        <v>0</v>
      </c>
      <c r="D496" s="257">
        <v>0</v>
      </c>
      <c r="E496" s="237"/>
      <c r="F496" s="276">
        <f>SUM(F488:F495)</f>
        <v>0</v>
      </c>
      <c r="G496" s="252">
        <f>SUM(G488:G495)</f>
        <v>0</v>
      </c>
    </row>
    <row r="497" spans="1:7" x14ac:dyDescent="0.35">
      <c r="A497" s="237" t="s">
        <v>2044</v>
      </c>
      <c r="B497" s="241" t="s">
        <v>739</v>
      </c>
      <c r="C497" s="255"/>
      <c r="D497" s="257"/>
      <c r="E497" s="237"/>
      <c r="F497" s="254" t="s">
        <v>1715</v>
      </c>
      <c r="G497" s="254" t="s">
        <v>1715</v>
      </c>
    </row>
    <row r="498" spans="1:7" x14ac:dyDescent="0.35">
      <c r="A498" s="275" t="s">
        <v>2045</v>
      </c>
      <c r="B498" s="241" t="s">
        <v>741</v>
      </c>
      <c r="C498" s="255"/>
      <c r="D498" s="257"/>
      <c r="E498" s="237"/>
      <c r="F498" s="254" t="s">
        <v>1715</v>
      </c>
      <c r="G498" s="254" t="s">
        <v>1715</v>
      </c>
    </row>
    <row r="499" spans="1:7" x14ac:dyDescent="0.35">
      <c r="A499" s="275" t="s">
        <v>2046</v>
      </c>
      <c r="B499" s="241" t="s">
        <v>743</v>
      </c>
      <c r="C499" s="255"/>
      <c r="D499" s="257"/>
      <c r="E499" s="237"/>
      <c r="F499" s="254" t="s">
        <v>1715</v>
      </c>
      <c r="G499" s="254" t="s">
        <v>1715</v>
      </c>
    </row>
    <row r="500" spans="1:7" x14ac:dyDescent="0.35">
      <c r="A500" s="275" t="s">
        <v>2121</v>
      </c>
      <c r="B500" s="241" t="s">
        <v>745</v>
      </c>
      <c r="C500" s="255"/>
      <c r="D500" s="257"/>
      <c r="E500" s="237"/>
      <c r="F500" s="254" t="s">
        <v>1715</v>
      </c>
      <c r="G500" s="254" t="s">
        <v>1715</v>
      </c>
    </row>
    <row r="501" spans="1:7" x14ac:dyDescent="0.35">
      <c r="A501" s="275" t="s">
        <v>2122</v>
      </c>
      <c r="B501" s="241" t="s">
        <v>747</v>
      </c>
      <c r="C501" s="255"/>
      <c r="D501" s="257"/>
      <c r="E501" s="237"/>
      <c r="F501" s="254" t="s">
        <v>1715</v>
      </c>
      <c r="G501" s="254" t="s">
        <v>1715</v>
      </c>
    </row>
    <row r="502" spans="1:7" x14ac:dyDescent="0.35">
      <c r="A502" s="275" t="s">
        <v>2123</v>
      </c>
      <c r="B502" s="241" t="s">
        <v>749</v>
      </c>
      <c r="C502" s="255"/>
      <c r="D502" s="257"/>
      <c r="E502" s="237"/>
      <c r="F502" s="254" t="s">
        <v>1715</v>
      </c>
      <c r="G502" s="254" t="s">
        <v>1715</v>
      </c>
    </row>
    <row r="503" spans="1:7" x14ac:dyDescent="0.35">
      <c r="A503" s="275" t="s">
        <v>2124</v>
      </c>
      <c r="B503" s="241"/>
      <c r="C503" s="237"/>
      <c r="D503" s="237"/>
      <c r="E503" s="237"/>
      <c r="F503" s="254"/>
      <c r="G503" s="254"/>
    </row>
    <row r="504" spans="1:7" x14ac:dyDescent="0.35">
      <c r="A504" s="275" t="s">
        <v>2125</v>
      </c>
      <c r="B504" s="241"/>
      <c r="C504" s="237"/>
      <c r="D504" s="237"/>
      <c r="E504" s="237"/>
      <c r="F504" s="254"/>
      <c r="G504" s="254"/>
    </row>
    <row r="505" spans="1:7" x14ac:dyDescent="0.35">
      <c r="A505" s="275" t="s">
        <v>2126</v>
      </c>
      <c r="B505" s="241"/>
      <c r="C505" s="237"/>
      <c r="D505" s="237"/>
      <c r="E505" s="237"/>
      <c r="F505" s="254"/>
      <c r="G505" s="252"/>
    </row>
    <row r="506" spans="1:7" x14ac:dyDescent="0.35">
      <c r="A506" s="85"/>
      <c r="B506" s="85" t="s">
        <v>2378</v>
      </c>
      <c r="C506" s="85" t="s">
        <v>806</v>
      </c>
      <c r="D506" s="85" t="s">
        <v>2013</v>
      </c>
      <c r="E506" s="85"/>
      <c r="F506" s="85"/>
      <c r="G506" s="85"/>
    </row>
    <row r="507" spans="1:7" x14ac:dyDescent="0.35">
      <c r="A507" s="237" t="s">
        <v>2047</v>
      </c>
      <c r="B507" s="244" t="s">
        <v>807</v>
      </c>
      <c r="C507" s="351" t="s">
        <v>83</v>
      </c>
      <c r="D507" s="351" t="s">
        <v>83</v>
      </c>
      <c r="E507" s="237"/>
      <c r="F507" s="237"/>
      <c r="G507" s="237"/>
    </row>
    <row r="508" spans="1:7" x14ac:dyDescent="0.35">
      <c r="A508" s="275" t="s">
        <v>2048</v>
      </c>
      <c r="B508" s="244" t="s">
        <v>808</v>
      </c>
      <c r="C508" s="351" t="s">
        <v>83</v>
      </c>
      <c r="D508" s="351" t="s">
        <v>83</v>
      </c>
      <c r="E508" s="237"/>
      <c r="F508" s="237"/>
      <c r="G508" s="237"/>
    </row>
    <row r="509" spans="1:7" x14ac:dyDescent="0.35">
      <c r="A509" s="275" t="s">
        <v>2049</v>
      </c>
      <c r="B509" s="244" t="s">
        <v>809</v>
      </c>
      <c r="C509" s="351" t="s">
        <v>83</v>
      </c>
      <c r="D509" s="351" t="s">
        <v>83</v>
      </c>
      <c r="E509" s="237"/>
      <c r="F509" s="237"/>
      <c r="G509" s="237"/>
    </row>
    <row r="510" spans="1:7" x14ac:dyDescent="0.35">
      <c r="A510" s="275" t="s">
        <v>2050</v>
      </c>
      <c r="B510" s="244" t="s">
        <v>810</v>
      </c>
      <c r="C510" s="351" t="s">
        <v>83</v>
      </c>
      <c r="D510" s="351" t="s">
        <v>83</v>
      </c>
      <c r="E510" s="237"/>
      <c r="F510" s="237"/>
      <c r="G510" s="237"/>
    </row>
    <row r="511" spans="1:7" x14ac:dyDescent="0.35">
      <c r="A511" s="275" t="s">
        <v>2051</v>
      </c>
      <c r="B511" s="244" t="s">
        <v>811</v>
      </c>
      <c r="C511" s="351" t="s">
        <v>83</v>
      </c>
      <c r="D511" s="351" t="s">
        <v>83</v>
      </c>
      <c r="E511" s="237"/>
      <c r="F511" s="237"/>
      <c r="G511" s="237"/>
    </row>
    <row r="512" spans="1:7" x14ac:dyDescent="0.35">
      <c r="A512" s="275" t="s">
        <v>2052</v>
      </c>
      <c r="B512" s="244" t="s">
        <v>812</v>
      </c>
      <c r="C512" s="351" t="s">
        <v>83</v>
      </c>
      <c r="D512" s="351" t="s">
        <v>83</v>
      </c>
      <c r="E512" s="237"/>
      <c r="F512" s="237"/>
      <c r="G512" s="237"/>
    </row>
    <row r="513" spans="1:7" x14ac:dyDescent="0.35">
      <c r="A513" s="275" t="s">
        <v>2053</v>
      </c>
      <c r="B513" s="244" t="s">
        <v>813</v>
      </c>
      <c r="C513" s="351" t="s">
        <v>83</v>
      </c>
      <c r="D513" s="351" t="s">
        <v>83</v>
      </c>
      <c r="E513" s="237"/>
      <c r="F513" s="237"/>
      <c r="G513" s="237"/>
    </row>
    <row r="514" spans="1:7" s="269" customFormat="1" x14ac:dyDescent="0.35">
      <c r="A514" s="275" t="s">
        <v>2054</v>
      </c>
      <c r="B514" s="244" t="s">
        <v>2529</v>
      </c>
      <c r="C514" s="351" t="s">
        <v>83</v>
      </c>
      <c r="D514" s="351" t="s">
        <v>83</v>
      </c>
      <c r="E514" s="275"/>
      <c r="F514" s="275"/>
      <c r="G514" s="275"/>
    </row>
    <row r="515" spans="1:7" s="269" customFormat="1" x14ac:dyDescent="0.35">
      <c r="A515" s="275" t="s">
        <v>2055</v>
      </c>
      <c r="B515" s="244" t="s">
        <v>2530</v>
      </c>
      <c r="C515" s="351" t="s">
        <v>83</v>
      </c>
      <c r="D515" s="351" t="s">
        <v>83</v>
      </c>
      <c r="E515" s="275"/>
      <c r="F515" s="275"/>
      <c r="G515" s="275"/>
    </row>
    <row r="516" spans="1:7" s="269" customFormat="1" x14ac:dyDescent="0.35">
      <c r="A516" s="275" t="s">
        <v>2056</v>
      </c>
      <c r="B516" s="244" t="s">
        <v>2531</v>
      </c>
      <c r="C516" s="351" t="s">
        <v>83</v>
      </c>
      <c r="D516" s="351" t="s">
        <v>83</v>
      </c>
      <c r="E516" s="275"/>
      <c r="F516" s="275"/>
      <c r="G516" s="275"/>
    </row>
    <row r="517" spans="1:7" x14ac:dyDescent="0.35">
      <c r="A517" s="275" t="s">
        <v>2127</v>
      </c>
      <c r="B517" s="244" t="s">
        <v>814</v>
      </c>
      <c r="C517" s="351" t="s">
        <v>83</v>
      </c>
      <c r="D517" s="351" t="s">
        <v>83</v>
      </c>
      <c r="E517" s="237"/>
      <c r="F517" s="237"/>
      <c r="G517" s="237"/>
    </row>
    <row r="518" spans="1:7" x14ac:dyDescent="0.35">
      <c r="A518" s="275" t="s">
        <v>2128</v>
      </c>
      <c r="B518" s="244" t="s">
        <v>815</v>
      </c>
      <c r="C518" s="351" t="s">
        <v>83</v>
      </c>
      <c r="D518" s="351" t="s">
        <v>83</v>
      </c>
      <c r="E518" s="237"/>
      <c r="F518" s="237"/>
      <c r="G518" s="237"/>
    </row>
    <row r="519" spans="1:7" x14ac:dyDescent="0.35">
      <c r="A519" s="275" t="s">
        <v>2129</v>
      </c>
      <c r="B519" s="244" t="s">
        <v>146</v>
      </c>
      <c r="C519" s="351" t="s">
        <v>83</v>
      </c>
      <c r="D519" s="351" t="s">
        <v>83</v>
      </c>
      <c r="E519" s="237"/>
      <c r="F519" s="237"/>
      <c r="G519" s="237"/>
    </row>
    <row r="520" spans="1:7" x14ac:dyDescent="0.35">
      <c r="A520" s="275" t="s">
        <v>2130</v>
      </c>
      <c r="B520" s="241" t="s">
        <v>2535</v>
      </c>
      <c r="C520" s="351"/>
      <c r="D520" s="350"/>
      <c r="E520" s="237"/>
      <c r="F520" s="237"/>
      <c r="G520" s="237"/>
    </row>
    <row r="521" spans="1:7" x14ac:dyDescent="0.35">
      <c r="A521" s="275" t="s">
        <v>2131</v>
      </c>
      <c r="B521" s="241" t="s">
        <v>150</v>
      </c>
      <c r="C521" s="351"/>
      <c r="D521" s="350"/>
      <c r="E521" s="237"/>
      <c r="F521" s="237"/>
      <c r="G521" s="237"/>
    </row>
    <row r="522" spans="1:7" x14ac:dyDescent="0.35">
      <c r="A522" s="275" t="s">
        <v>2132</v>
      </c>
      <c r="B522" s="241" t="s">
        <v>150</v>
      </c>
      <c r="C522" s="351"/>
      <c r="D522" s="350"/>
      <c r="E522" s="237"/>
      <c r="F522" s="237"/>
      <c r="G522" s="237"/>
    </row>
    <row r="523" spans="1:7" x14ac:dyDescent="0.35">
      <c r="A523" s="275" t="s">
        <v>2551</v>
      </c>
      <c r="B523" s="241" t="s">
        <v>150</v>
      </c>
      <c r="C523" s="351"/>
      <c r="D523" s="350"/>
      <c r="E523" s="237"/>
      <c r="F523" s="237"/>
      <c r="G523" s="237"/>
    </row>
    <row r="524" spans="1:7" x14ac:dyDescent="0.35">
      <c r="A524" s="275" t="s">
        <v>2552</v>
      </c>
      <c r="B524" s="241" t="s">
        <v>150</v>
      </c>
      <c r="C524" s="351"/>
      <c r="D524" s="350"/>
      <c r="E524" s="237"/>
      <c r="F524" s="237"/>
      <c r="G524" s="237"/>
    </row>
    <row r="525" spans="1:7" x14ac:dyDescent="0.35">
      <c r="A525" s="275" t="s">
        <v>2553</v>
      </c>
      <c r="B525" s="241" t="s">
        <v>150</v>
      </c>
      <c r="C525" s="351"/>
      <c r="D525" s="350"/>
      <c r="E525" s="237"/>
      <c r="F525" s="237"/>
      <c r="G525" s="237"/>
    </row>
    <row r="526" spans="1:7" x14ac:dyDescent="0.35">
      <c r="A526" s="275" t="s">
        <v>2554</v>
      </c>
      <c r="B526" s="241" t="s">
        <v>150</v>
      </c>
      <c r="C526" s="351"/>
      <c r="D526" s="350"/>
      <c r="E526" s="237"/>
      <c r="F526" s="237"/>
      <c r="G526" s="237"/>
    </row>
    <row r="527" spans="1:7" x14ac:dyDescent="0.35">
      <c r="A527" s="275" t="s">
        <v>2555</v>
      </c>
      <c r="B527" s="241" t="s">
        <v>150</v>
      </c>
      <c r="C527" s="351"/>
      <c r="D527" s="350"/>
      <c r="E527" s="237"/>
      <c r="F527" s="237"/>
      <c r="G527" s="237"/>
    </row>
    <row r="528" spans="1:7" x14ac:dyDescent="0.35">
      <c r="A528" s="275" t="s">
        <v>2556</v>
      </c>
      <c r="B528" s="241" t="s">
        <v>150</v>
      </c>
      <c r="C528" s="351"/>
      <c r="D528" s="350"/>
      <c r="E528" s="237"/>
      <c r="F528" s="237"/>
      <c r="G528" s="237"/>
    </row>
    <row r="529" spans="1:7" x14ac:dyDescent="0.35">
      <c r="A529" s="275" t="s">
        <v>2557</v>
      </c>
      <c r="B529" s="241" t="s">
        <v>150</v>
      </c>
      <c r="C529" s="351"/>
      <c r="D529" s="350"/>
      <c r="E529" s="237"/>
      <c r="F529" s="237"/>
      <c r="G529" s="237"/>
    </row>
    <row r="530" spans="1:7" x14ac:dyDescent="0.35">
      <c r="A530" s="275" t="s">
        <v>2558</v>
      </c>
      <c r="B530" s="241" t="s">
        <v>150</v>
      </c>
      <c r="C530" s="351"/>
      <c r="D530" s="350"/>
      <c r="E530" s="237"/>
      <c r="F530" s="237"/>
      <c r="G530" s="237"/>
    </row>
    <row r="531" spans="1:7" x14ac:dyDescent="0.35">
      <c r="A531" s="275" t="s">
        <v>2559</v>
      </c>
      <c r="B531" s="241" t="s">
        <v>150</v>
      </c>
      <c r="C531" s="351"/>
      <c r="D531" s="350"/>
      <c r="E531" s="237"/>
      <c r="F531" s="237"/>
      <c r="G531" s="235"/>
    </row>
    <row r="532" spans="1:7" x14ac:dyDescent="0.35">
      <c r="A532" s="275" t="s">
        <v>2560</v>
      </c>
      <c r="B532" s="241" t="s">
        <v>150</v>
      </c>
      <c r="C532" s="351"/>
      <c r="D532" s="350"/>
      <c r="E532" s="237"/>
      <c r="F532" s="237"/>
      <c r="G532" s="235"/>
    </row>
    <row r="533" spans="1:7" x14ac:dyDescent="0.35">
      <c r="A533" s="275" t="s">
        <v>2561</v>
      </c>
      <c r="B533" s="241" t="s">
        <v>150</v>
      </c>
      <c r="C533" s="351"/>
      <c r="D533" s="350"/>
      <c r="E533" s="237"/>
      <c r="F533" s="237"/>
      <c r="G533" s="235"/>
    </row>
    <row r="534" spans="1:7" x14ac:dyDescent="0.35">
      <c r="A534" s="85"/>
      <c r="B534" s="85" t="s">
        <v>2403</v>
      </c>
      <c r="C534" s="85" t="s">
        <v>113</v>
      </c>
      <c r="D534" s="85" t="s">
        <v>1704</v>
      </c>
      <c r="E534" s="85"/>
      <c r="F534" s="85" t="s">
        <v>516</v>
      </c>
      <c r="G534" s="85" t="s">
        <v>2033</v>
      </c>
    </row>
    <row r="535" spans="1:7" x14ac:dyDescent="0.35">
      <c r="A535" s="227" t="s">
        <v>2133</v>
      </c>
      <c r="B535" s="244" t="s">
        <v>608</v>
      </c>
      <c r="C535" s="350" t="s">
        <v>83</v>
      </c>
      <c r="D535" s="350" t="s">
        <v>83</v>
      </c>
      <c r="E535" s="232"/>
      <c r="F535" s="254" t="str">
        <f>IF($C$553=0,"",IF(C535="[for completion]","",IF(C535="","",C535/$C$553)))</f>
        <v/>
      </c>
      <c r="G535" s="254" t="str">
        <f>IF($D$553=0,"",IF(D535="[for completion]","",IF(D535="","",D535/$D$553)))</f>
        <v/>
      </c>
    </row>
    <row r="536" spans="1:7" x14ac:dyDescent="0.35">
      <c r="A536" s="286" t="s">
        <v>2134</v>
      </c>
      <c r="B536" s="244" t="s">
        <v>608</v>
      </c>
      <c r="C536" s="350" t="s">
        <v>83</v>
      </c>
      <c r="D536" s="350" t="s">
        <v>83</v>
      </c>
      <c r="E536" s="232"/>
      <c r="F536" s="254" t="str">
        <f t="shared" ref="F536:F552" si="26">IF($C$553=0,"",IF(C536="[for completion]","",IF(C536="","",C536/$C$553)))</f>
        <v/>
      </c>
      <c r="G536" s="254" t="str">
        <f t="shared" ref="G536:G552" si="27">IF($D$553=0,"",IF(D536="[for completion]","",IF(D536="","",D536/$D$553)))</f>
        <v/>
      </c>
    </row>
    <row r="537" spans="1:7" x14ac:dyDescent="0.35">
      <c r="A537" s="286" t="s">
        <v>2135</v>
      </c>
      <c r="B537" s="244" t="s">
        <v>608</v>
      </c>
      <c r="C537" s="350" t="s">
        <v>83</v>
      </c>
      <c r="D537" s="350" t="s">
        <v>83</v>
      </c>
      <c r="E537" s="232"/>
      <c r="F537" s="254" t="str">
        <f t="shared" si="26"/>
        <v/>
      </c>
      <c r="G537" s="254" t="str">
        <f t="shared" si="27"/>
        <v/>
      </c>
    </row>
    <row r="538" spans="1:7" x14ac:dyDescent="0.35">
      <c r="A538" s="286" t="s">
        <v>2136</v>
      </c>
      <c r="B538" s="244" t="s">
        <v>608</v>
      </c>
      <c r="C538" s="350" t="s">
        <v>83</v>
      </c>
      <c r="D538" s="350" t="s">
        <v>83</v>
      </c>
      <c r="E538" s="232"/>
      <c r="F538" s="254" t="str">
        <f t="shared" si="26"/>
        <v/>
      </c>
      <c r="G538" s="254" t="str">
        <f t="shared" si="27"/>
        <v/>
      </c>
    </row>
    <row r="539" spans="1:7" x14ac:dyDescent="0.35">
      <c r="A539" s="286" t="s">
        <v>2137</v>
      </c>
      <c r="B539" s="244" t="s">
        <v>608</v>
      </c>
      <c r="C539" s="350" t="s">
        <v>83</v>
      </c>
      <c r="D539" s="350" t="s">
        <v>83</v>
      </c>
      <c r="E539" s="232"/>
      <c r="F539" s="254" t="str">
        <f t="shared" si="26"/>
        <v/>
      </c>
      <c r="G539" s="254" t="str">
        <f t="shared" si="27"/>
        <v/>
      </c>
    </row>
    <row r="540" spans="1:7" x14ac:dyDescent="0.35">
      <c r="A540" s="286" t="s">
        <v>2138</v>
      </c>
      <c r="B540" s="244" t="s">
        <v>608</v>
      </c>
      <c r="C540" s="350" t="s">
        <v>83</v>
      </c>
      <c r="D540" s="350" t="s">
        <v>83</v>
      </c>
      <c r="E540" s="232"/>
      <c r="F540" s="254" t="str">
        <f t="shared" si="26"/>
        <v/>
      </c>
      <c r="G540" s="254" t="str">
        <f t="shared" si="27"/>
        <v/>
      </c>
    </row>
    <row r="541" spans="1:7" x14ac:dyDescent="0.35">
      <c r="A541" s="286" t="s">
        <v>2139</v>
      </c>
      <c r="B541" s="244" t="s">
        <v>608</v>
      </c>
      <c r="C541" s="350" t="s">
        <v>83</v>
      </c>
      <c r="D541" s="350" t="s">
        <v>83</v>
      </c>
      <c r="E541" s="232"/>
      <c r="F541" s="254" t="str">
        <f t="shared" si="26"/>
        <v/>
      </c>
      <c r="G541" s="254" t="str">
        <f t="shared" si="27"/>
        <v/>
      </c>
    </row>
    <row r="542" spans="1:7" x14ac:dyDescent="0.35">
      <c r="A542" s="286" t="s">
        <v>2140</v>
      </c>
      <c r="B542" s="244" t="s">
        <v>608</v>
      </c>
      <c r="C542" s="350" t="s">
        <v>83</v>
      </c>
      <c r="D542" s="350" t="s">
        <v>83</v>
      </c>
      <c r="E542" s="232"/>
      <c r="F542" s="254" t="str">
        <f t="shared" si="26"/>
        <v/>
      </c>
      <c r="G542" s="254" t="str">
        <f t="shared" si="27"/>
        <v/>
      </c>
    </row>
    <row r="543" spans="1:7" x14ac:dyDescent="0.35">
      <c r="A543" s="286" t="s">
        <v>2141</v>
      </c>
      <c r="B543" s="244" t="s">
        <v>608</v>
      </c>
      <c r="C543" s="350" t="s">
        <v>83</v>
      </c>
      <c r="D543" s="350" t="s">
        <v>83</v>
      </c>
      <c r="E543" s="232"/>
      <c r="F543" s="254" t="str">
        <f t="shared" si="26"/>
        <v/>
      </c>
      <c r="G543" s="254" t="str">
        <f t="shared" si="27"/>
        <v/>
      </c>
    </row>
    <row r="544" spans="1:7" x14ac:dyDescent="0.35">
      <c r="A544" s="286" t="s">
        <v>2142</v>
      </c>
      <c r="B544" s="244" t="s">
        <v>608</v>
      </c>
      <c r="C544" s="350" t="s">
        <v>83</v>
      </c>
      <c r="D544" s="350" t="s">
        <v>83</v>
      </c>
      <c r="E544" s="232"/>
      <c r="F544" s="254" t="str">
        <f t="shared" si="26"/>
        <v/>
      </c>
      <c r="G544" s="254" t="str">
        <f t="shared" si="27"/>
        <v/>
      </c>
    </row>
    <row r="545" spans="1:7" x14ac:dyDescent="0.35">
      <c r="A545" s="286" t="s">
        <v>2243</v>
      </c>
      <c r="B545" s="244" t="s">
        <v>608</v>
      </c>
      <c r="C545" s="350" t="s">
        <v>83</v>
      </c>
      <c r="D545" s="350" t="s">
        <v>83</v>
      </c>
      <c r="E545" s="232"/>
      <c r="F545" s="254" t="str">
        <f t="shared" si="26"/>
        <v/>
      </c>
      <c r="G545" s="254" t="str">
        <f t="shared" si="27"/>
        <v/>
      </c>
    </row>
    <row r="546" spans="1:7" x14ac:dyDescent="0.35">
      <c r="A546" s="286" t="s">
        <v>2562</v>
      </c>
      <c r="B546" s="244" t="s">
        <v>608</v>
      </c>
      <c r="C546" s="350" t="s">
        <v>83</v>
      </c>
      <c r="D546" s="350" t="s">
        <v>83</v>
      </c>
      <c r="E546" s="232"/>
      <c r="F546" s="254" t="str">
        <f t="shared" si="26"/>
        <v/>
      </c>
      <c r="G546" s="254" t="str">
        <f t="shared" si="27"/>
        <v/>
      </c>
    </row>
    <row r="547" spans="1:7" x14ac:dyDescent="0.35">
      <c r="A547" s="286" t="s">
        <v>2563</v>
      </c>
      <c r="B547" s="244" t="s">
        <v>608</v>
      </c>
      <c r="C547" s="350" t="s">
        <v>83</v>
      </c>
      <c r="D547" s="350" t="s">
        <v>83</v>
      </c>
      <c r="E547" s="232"/>
      <c r="F547" s="254" t="str">
        <f t="shared" si="26"/>
        <v/>
      </c>
      <c r="G547" s="254" t="str">
        <f t="shared" si="27"/>
        <v/>
      </c>
    </row>
    <row r="548" spans="1:7" x14ac:dyDescent="0.35">
      <c r="A548" s="286" t="s">
        <v>2564</v>
      </c>
      <c r="B548" s="244" t="s">
        <v>608</v>
      </c>
      <c r="C548" s="350" t="s">
        <v>83</v>
      </c>
      <c r="D548" s="350" t="s">
        <v>83</v>
      </c>
      <c r="E548" s="232"/>
      <c r="F548" s="254" t="str">
        <f t="shared" si="26"/>
        <v/>
      </c>
      <c r="G548" s="254" t="str">
        <f t="shared" si="27"/>
        <v/>
      </c>
    </row>
    <row r="549" spans="1:7" x14ac:dyDescent="0.35">
      <c r="A549" s="286" t="s">
        <v>2565</v>
      </c>
      <c r="B549" s="244" t="s">
        <v>608</v>
      </c>
      <c r="C549" s="350" t="s">
        <v>83</v>
      </c>
      <c r="D549" s="350" t="s">
        <v>83</v>
      </c>
      <c r="E549" s="232"/>
      <c r="F549" s="254" t="str">
        <f t="shared" si="26"/>
        <v/>
      </c>
      <c r="G549" s="254" t="str">
        <f t="shared" si="27"/>
        <v/>
      </c>
    </row>
    <row r="550" spans="1:7" x14ac:dyDescent="0.35">
      <c r="A550" s="286" t="s">
        <v>2566</v>
      </c>
      <c r="B550" s="244" t="s">
        <v>608</v>
      </c>
      <c r="C550" s="350" t="s">
        <v>83</v>
      </c>
      <c r="D550" s="350" t="s">
        <v>83</v>
      </c>
      <c r="E550" s="232"/>
      <c r="F550" s="254" t="str">
        <f t="shared" si="26"/>
        <v/>
      </c>
      <c r="G550" s="254" t="str">
        <f t="shared" si="27"/>
        <v/>
      </c>
    </row>
    <row r="551" spans="1:7" x14ac:dyDescent="0.35">
      <c r="A551" s="286" t="s">
        <v>2567</v>
      </c>
      <c r="B551" s="244" t="s">
        <v>608</v>
      </c>
      <c r="C551" s="350" t="s">
        <v>83</v>
      </c>
      <c r="D551" s="350" t="s">
        <v>83</v>
      </c>
      <c r="E551" s="232"/>
      <c r="F551" s="254" t="str">
        <f t="shared" si="26"/>
        <v/>
      </c>
      <c r="G551" s="254" t="str">
        <f t="shared" si="27"/>
        <v/>
      </c>
    </row>
    <row r="552" spans="1:7" x14ac:dyDescent="0.35">
      <c r="A552" s="286" t="s">
        <v>2568</v>
      </c>
      <c r="B552" s="244" t="s">
        <v>2118</v>
      </c>
      <c r="C552" s="350" t="s">
        <v>83</v>
      </c>
      <c r="D552" s="350" t="s">
        <v>83</v>
      </c>
      <c r="E552" s="232"/>
      <c r="F552" s="254" t="str">
        <f t="shared" si="26"/>
        <v/>
      </c>
      <c r="G552" s="254" t="str">
        <f t="shared" si="27"/>
        <v/>
      </c>
    </row>
    <row r="553" spans="1:7" x14ac:dyDescent="0.35">
      <c r="A553" s="286" t="s">
        <v>2569</v>
      </c>
      <c r="B553" s="234" t="s">
        <v>148</v>
      </c>
      <c r="C553" s="192">
        <v>0</v>
      </c>
      <c r="D553" s="193">
        <v>0</v>
      </c>
      <c r="E553" s="232"/>
      <c r="F553" s="276">
        <f>SUM(F535:F552)</f>
        <v>0</v>
      </c>
      <c r="G553" s="276">
        <f>SUM(G535:G552)</f>
        <v>0</v>
      </c>
    </row>
    <row r="554" spans="1:7" x14ac:dyDescent="0.35">
      <c r="A554" s="227" t="s">
        <v>2570</v>
      </c>
      <c r="B554" s="234"/>
      <c r="C554" s="227"/>
      <c r="D554" s="227"/>
      <c r="E554" s="232"/>
      <c r="F554" s="232"/>
      <c r="G554" s="232"/>
    </row>
    <row r="555" spans="1:7" x14ac:dyDescent="0.35">
      <c r="A555" s="286" t="s">
        <v>2571</v>
      </c>
      <c r="B555" s="234"/>
      <c r="C555" s="227"/>
      <c r="D555" s="227"/>
      <c r="E555" s="232"/>
      <c r="F555" s="232"/>
      <c r="G555" s="232"/>
    </row>
    <row r="556" spans="1:7" x14ac:dyDescent="0.35">
      <c r="A556" s="286" t="s">
        <v>2572</v>
      </c>
      <c r="B556" s="234"/>
      <c r="C556" s="227"/>
      <c r="D556" s="227"/>
      <c r="E556" s="232"/>
      <c r="F556" s="232"/>
      <c r="G556" s="232"/>
    </row>
    <row r="557" spans="1:7" s="269" customFormat="1" x14ac:dyDescent="0.35">
      <c r="A557" s="85"/>
      <c r="B557" s="85" t="s">
        <v>2414</v>
      </c>
      <c r="C557" s="85" t="s">
        <v>113</v>
      </c>
      <c r="D557" s="85" t="s">
        <v>1702</v>
      </c>
      <c r="E557" s="85"/>
      <c r="F557" s="85" t="s">
        <v>516</v>
      </c>
      <c r="G557" s="85" t="s">
        <v>2633</v>
      </c>
    </row>
    <row r="558" spans="1:7" s="269" customFormat="1" x14ac:dyDescent="0.35">
      <c r="A558" s="286" t="s">
        <v>2244</v>
      </c>
      <c r="B558" s="244" t="s">
        <v>608</v>
      </c>
      <c r="C558" s="345" t="s">
        <v>83</v>
      </c>
      <c r="D558" s="352" t="s">
        <v>83</v>
      </c>
      <c r="E558" s="271"/>
      <c r="F558" s="254" t="str">
        <f>IF($C$576=0,"",IF(C558="[for completion]","",IF(C558="","",C558/$C$576)))</f>
        <v/>
      </c>
      <c r="G558" s="254" t="str">
        <f>IF($D$576=0,"",IF(D558="[for completion]","",IF(D558="","",D558/$D$576)))</f>
        <v/>
      </c>
    </row>
    <row r="559" spans="1:7" s="269" customFormat="1" x14ac:dyDescent="0.35">
      <c r="A559" s="286" t="s">
        <v>2245</v>
      </c>
      <c r="B559" s="244" t="s">
        <v>608</v>
      </c>
      <c r="C559" s="345" t="s">
        <v>83</v>
      </c>
      <c r="D559" s="352"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2246</v>
      </c>
      <c r="B560" s="244" t="s">
        <v>608</v>
      </c>
      <c r="C560" s="345" t="s">
        <v>83</v>
      </c>
      <c r="D560" s="352" t="s">
        <v>83</v>
      </c>
      <c r="E560" s="271"/>
      <c r="F560" s="254" t="str">
        <f t="shared" si="28"/>
        <v/>
      </c>
      <c r="G560" s="254" t="str">
        <f t="shared" si="29"/>
        <v/>
      </c>
    </row>
    <row r="561" spans="1:7" s="269" customFormat="1" x14ac:dyDescent="0.35">
      <c r="A561" s="286" t="s">
        <v>2247</v>
      </c>
      <c r="B561" s="244" t="s">
        <v>608</v>
      </c>
      <c r="C561" s="345" t="s">
        <v>83</v>
      </c>
      <c r="D561" s="352" t="s">
        <v>83</v>
      </c>
      <c r="E561" s="271"/>
      <c r="F561" s="254" t="str">
        <f t="shared" si="28"/>
        <v/>
      </c>
      <c r="G561" s="254" t="str">
        <f t="shared" si="29"/>
        <v/>
      </c>
    </row>
    <row r="562" spans="1:7" s="269" customFormat="1" x14ac:dyDescent="0.35">
      <c r="A562" s="286" t="s">
        <v>2248</v>
      </c>
      <c r="B562" s="244" t="s">
        <v>608</v>
      </c>
      <c r="C562" s="345" t="s">
        <v>83</v>
      </c>
      <c r="D562" s="352" t="s">
        <v>83</v>
      </c>
      <c r="E562" s="271"/>
      <c r="F562" s="254" t="str">
        <f t="shared" si="28"/>
        <v/>
      </c>
      <c r="G562" s="254" t="str">
        <f t="shared" si="29"/>
        <v/>
      </c>
    </row>
    <row r="563" spans="1:7" s="269" customFormat="1" x14ac:dyDescent="0.35">
      <c r="A563" s="286" t="s">
        <v>2573</v>
      </c>
      <c r="B563" s="244" t="s">
        <v>608</v>
      </c>
      <c r="C563" s="345" t="s">
        <v>83</v>
      </c>
      <c r="D563" s="352" t="s">
        <v>83</v>
      </c>
      <c r="E563" s="271"/>
      <c r="F563" s="254" t="str">
        <f t="shared" si="28"/>
        <v/>
      </c>
      <c r="G563" s="254" t="str">
        <f t="shared" si="29"/>
        <v/>
      </c>
    </row>
    <row r="564" spans="1:7" s="269" customFormat="1" x14ac:dyDescent="0.35">
      <c r="A564" s="286" t="s">
        <v>2574</v>
      </c>
      <c r="B564" s="244" t="s">
        <v>608</v>
      </c>
      <c r="C564" s="345" t="s">
        <v>83</v>
      </c>
      <c r="D564" s="352" t="s">
        <v>83</v>
      </c>
      <c r="E564" s="271"/>
      <c r="F564" s="254" t="str">
        <f t="shared" si="28"/>
        <v/>
      </c>
      <c r="G564" s="254" t="str">
        <f t="shared" si="29"/>
        <v/>
      </c>
    </row>
    <row r="565" spans="1:7" s="269" customFormat="1" x14ac:dyDescent="0.35">
      <c r="A565" s="286" t="s">
        <v>2575</v>
      </c>
      <c r="B565" s="244" t="s">
        <v>608</v>
      </c>
      <c r="C565" s="345" t="s">
        <v>83</v>
      </c>
      <c r="D565" s="352" t="s">
        <v>83</v>
      </c>
      <c r="E565" s="271"/>
      <c r="F565" s="254" t="str">
        <f t="shared" si="28"/>
        <v/>
      </c>
      <c r="G565" s="254" t="str">
        <f t="shared" si="29"/>
        <v/>
      </c>
    </row>
    <row r="566" spans="1:7" s="269" customFormat="1" x14ac:dyDescent="0.35">
      <c r="A566" s="286" t="s">
        <v>2576</v>
      </c>
      <c r="B566" s="244" t="s">
        <v>608</v>
      </c>
      <c r="C566" s="345" t="s">
        <v>83</v>
      </c>
      <c r="D566" s="352" t="s">
        <v>83</v>
      </c>
      <c r="E566" s="271"/>
      <c r="F566" s="254" t="str">
        <f t="shared" si="28"/>
        <v/>
      </c>
      <c r="G566" s="254" t="str">
        <f t="shared" si="29"/>
        <v/>
      </c>
    </row>
    <row r="567" spans="1:7" s="269" customFormat="1" x14ac:dyDescent="0.35">
      <c r="A567" s="286" t="s">
        <v>2577</v>
      </c>
      <c r="B567" s="244" t="s">
        <v>608</v>
      </c>
      <c r="C567" s="345" t="s">
        <v>83</v>
      </c>
      <c r="D567" s="352" t="s">
        <v>83</v>
      </c>
      <c r="E567" s="271"/>
      <c r="F567" s="254" t="str">
        <f t="shared" si="28"/>
        <v/>
      </c>
      <c r="G567" s="254" t="str">
        <f t="shared" si="29"/>
        <v/>
      </c>
    </row>
    <row r="568" spans="1:7" s="269" customFormat="1" x14ac:dyDescent="0.35">
      <c r="A568" s="286" t="s">
        <v>2578</v>
      </c>
      <c r="B568" s="244" t="s">
        <v>608</v>
      </c>
      <c r="C568" s="345" t="s">
        <v>83</v>
      </c>
      <c r="D568" s="352" t="s">
        <v>83</v>
      </c>
      <c r="E568" s="271"/>
      <c r="F568" s="254" t="str">
        <f t="shared" si="28"/>
        <v/>
      </c>
      <c r="G568" s="254" t="str">
        <f t="shared" si="29"/>
        <v/>
      </c>
    </row>
    <row r="569" spans="1:7" s="269" customFormat="1" x14ac:dyDescent="0.35">
      <c r="A569" s="286" t="s">
        <v>2579</v>
      </c>
      <c r="B569" s="244" t="s">
        <v>608</v>
      </c>
      <c r="C569" s="345" t="s">
        <v>83</v>
      </c>
      <c r="D569" s="352" t="s">
        <v>83</v>
      </c>
      <c r="E569" s="271"/>
      <c r="F569" s="254" t="str">
        <f t="shared" si="28"/>
        <v/>
      </c>
      <c r="G569" s="254" t="str">
        <f t="shared" si="29"/>
        <v/>
      </c>
    </row>
    <row r="570" spans="1:7" s="269" customFormat="1" x14ac:dyDescent="0.35">
      <c r="A570" s="286" t="s">
        <v>2580</v>
      </c>
      <c r="B570" s="244" t="s">
        <v>608</v>
      </c>
      <c r="C570" s="345" t="s">
        <v>83</v>
      </c>
      <c r="D570" s="352" t="s">
        <v>83</v>
      </c>
      <c r="E570" s="271"/>
      <c r="F570" s="254" t="str">
        <f t="shared" si="28"/>
        <v/>
      </c>
      <c r="G570" s="254" t="str">
        <f t="shared" si="29"/>
        <v/>
      </c>
    </row>
    <row r="571" spans="1:7" s="269" customFormat="1" x14ac:dyDescent="0.35">
      <c r="A571" s="286" t="s">
        <v>2581</v>
      </c>
      <c r="B571" s="244" t="s">
        <v>608</v>
      </c>
      <c r="C571" s="345" t="s">
        <v>83</v>
      </c>
      <c r="D571" s="352" t="s">
        <v>83</v>
      </c>
      <c r="E571" s="271"/>
      <c r="F571" s="254" t="str">
        <f t="shared" si="28"/>
        <v/>
      </c>
      <c r="G571" s="254" t="str">
        <f t="shared" si="29"/>
        <v/>
      </c>
    </row>
    <row r="572" spans="1:7" s="269" customFormat="1" x14ac:dyDescent="0.35">
      <c r="A572" s="286" t="s">
        <v>2582</v>
      </c>
      <c r="B572" s="244" t="s">
        <v>608</v>
      </c>
      <c r="C572" s="345" t="s">
        <v>83</v>
      </c>
      <c r="D572" s="352" t="s">
        <v>83</v>
      </c>
      <c r="E572" s="271"/>
      <c r="F572" s="254" t="str">
        <f t="shared" si="28"/>
        <v/>
      </c>
      <c r="G572" s="254" t="str">
        <f t="shared" si="29"/>
        <v/>
      </c>
    </row>
    <row r="573" spans="1:7" s="269" customFormat="1" x14ac:dyDescent="0.35">
      <c r="A573" s="286" t="s">
        <v>2583</v>
      </c>
      <c r="B573" s="244" t="s">
        <v>608</v>
      </c>
      <c r="C573" s="345" t="s">
        <v>83</v>
      </c>
      <c r="D573" s="352" t="s">
        <v>83</v>
      </c>
      <c r="E573" s="271"/>
      <c r="F573" s="254" t="str">
        <f t="shared" si="28"/>
        <v/>
      </c>
      <c r="G573" s="254" t="str">
        <f t="shared" si="29"/>
        <v/>
      </c>
    </row>
    <row r="574" spans="1:7" s="269" customFormat="1" x14ac:dyDescent="0.35">
      <c r="A574" s="286" t="s">
        <v>2584</v>
      </c>
      <c r="B574" s="244" t="s">
        <v>608</v>
      </c>
      <c r="C574" s="345" t="s">
        <v>83</v>
      </c>
      <c r="D574" s="352" t="s">
        <v>83</v>
      </c>
      <c r="E574" s="271"/>
      <c r="F574" s="254" t="str">
        <f t="shared" si="28"/>
        <v/>
      </c>
      <c r="G574" s="254" t="str">
        <f t="shared" si="29"/>
        <v/>
      </c>
    </row>
    <row r="575" spans="1:7" s="269" customFormat="1" x14ac:dyDescent="0.35">
      <c r="A575" s="286" t="s">
        <v>2585</v>
      </c>
      <c r="B575" s="244" t="s">
        <v>2118</v>
      </c>
      <c r="C575" s="345" t="s">
        <v>83</v>
      </c>
      <c r="D575" s="352" t="s">
        <v>83</v>
      </c>
      <c r="E575" s="271"/>
      <c r="F575" s="254" t="str">
        <f t="shared" si="28"/>
        <v/>
      </c>
      <c r="G575" s="254" t="str">
        <f t="shared" si="29"/>
        <v/>
      </c>
    </row>
    <row r="576" spans="1:7" s="269" customFormat="1" x14ac:dyDescent="0.35">
      <c r="A576" s="286" t="s">
        <v>2586</v>
      </c>
      <c r="B576" s="272" t="s">
        <v>148</v>
      </c>
      <c r="C576" s="192">
        <f>SUM(C558:C575)</f>
        <v>0</v>
      </c>
      <c r="D576" s="193">
        <f>SUM(D558:D575)</f>
        <v>0</v>
      </c>
      <c r="E576" s="271"/>
      <c r="F576" s="276">
        <f>SUM(F558:F575)</f>
        <v>0</v>
      </c>
      <c r="G576" s="276">
        <f>SUM(G558:G575)</f>
        <v>0</v>
      </c>
    </row>
    <row r="577" spans="1:7" x14ac:dyDescent="0.35">
      <c r="A577" s="85"/>
      <c r="B577" s="85" t="s">
        <v>2432</v>
      </c>
      <c r="C577" s="85" t="s">
        <v>113</v>
      </c>
      <c r="D577" s="85" t="s">
        <v>1704</v>
      </c>
      <c r="E577" s="85"/>
      <c r="F577" s="85" t="s">
        <v>516</v>
      </c>
      <c r="G577" s="85" t="s">
        <v>2033</v>
      </c>
    </row>
    <row r="578" spans="1:7" x14ac:dyDescent="0.35">
      <c r="A578" s="227" t="s">
        <v>2587</v>
      </c>
      <c r="B578" s="234" t="s">
        <v>1693</v>
      </c>
      <c r="C578" s="350" t="s">
        <v>83</v>
      </c>
      <c r="D578" s="350" t="s">
        <v>83</v>
      </c>
      <c r="E578" s="232"/>
      <c r="F578" s="254" t="str">
        <f>IF($C$588=0,"",IF(C578="[for completion]","",IF(C578="","",C578/$C$588)))</f>
        <v/>
      </c>
      <c r="G578" s="254" t="str">
        <f>IF($D$588=0,"",IF(D578="[for completion]","",IF(D578="","",D578/$D$588)))</f>
        <v/>
      </c>
    </row>
    <row r="579" spans="1:7" x14ac:dyDescent="0.35">
      <c r="A579" s="286" t="s">
        <v>2588</v>
      </c>
      <c r="B579" s="234" t="s">
        <v>1694</v>
      </c>
      <c r="C579" s="350" t="s">
        <v>83</v>
      </c>
      <c r="D579" s="350" t="s">
        <v>83</v>
      </c>
      <c r="E579" s="232"/>
      <c r="F579" s="254" t="str">
        <f t="shared" ref="F579:F587" si="30">IF($C$588=0,"",IF(C579="[for completion]","",IF(C579="","",C579/$C$588)))</f>
        <v/>
      </c>
      <c r="G579" s="254" t="str">
        <f t="shared" ref="G579:G587" si="31">IF($D$588=0,"",IF(D579="[for completion]","",IF(D579="","",D579/$D$588)))</f>
        <v/>
      </c>
    </row>
    <row r="580" spans="1:7" x14ac:dyDescent="0.35">
      <c r="A580" s="286" t="s">
        <v>2589</v>
      </c>
      <c r="B580" s="234" t="s">
        <v>1695</v>
      </c>
      <c r="C580" s="350" t="s">
        <v>83</v>
      </c>
      <c r="D580" s="350" t="s">
        <v>83</v>
      </c>
      <c r="E580" s="232"/>
      <c r="F580" s="254" t="str">
        <f t="shared" si="30"/>
        <v/>
      </c>
      <c r="G580" s="254" t="str">
        <f t="shared" si="31"/>
        <v/>
      </c>
    </row>
    <row r="581" spans="1:7" x14ac:dyDescent="0.35">
      <c r="A581" s="286" t="s">
        <v>2590</v>
      </c>
      <c r="B581" s="234" t="s">
        <v>1696</v>
      </c>
      <c r="C581" s="350" t="s">
        <v>83</v>
      </c>
      <c r="D581" s="350" t="s">
        <v>83</v>
      </c>
      <c r="E581" s="232"/>
      <c r="F581" s="254" t="str">
        <f t="shared" si="30"/>
        <v/>
      </c>
      <c r="G581" s="254" t="str">
        <f t="shared" si="31"/>
        <v/>
      </c>
    </row>
    <row r="582" spans="1:7" x14ac:dyDescent="0.35">
      <c r="A582" s="286" t="s">
        <v>2591</v>
      </c>
      <c r="B582" s="234" t="s">
        <v>1697</v>
      </c>
      <c r="C582" s="350" t="s">
        <v>83</v>
      </c>
      <c r="D582" s="350" t="s">
        <v>83</v>
      </c>
      <c r="E582" s="232"/>
      <c r="F582" s="254" t="str">
        <f t="shared" si="30"/>
        <v/>
      </c>
      <c r="G582" s="254" t="str">
        <f t="shared" si="31"/>
        <v/>
      </c>
    </row>
    <row r="583" spans="1:7" x14ac:dyDescent="0.35">
      <c r="A583" s="286" t="s">
        <v>2592</v>
      </c>
      <c r="B583" s="234" t="s">
        <v>1698</v>
      </c>
      <c r="C583" s="350" t="s">
        <v>83</v>
      </c>
      <c r="D583" s="350" t="s">
        <v>83</v>
      </c>
      <c r="E583" s="232"/>
      <c r="F583" s="254" t="str">
        <f t="shared" si="30"/>
        <v/>
      </c>
      <c r="G583" s="254" t="str">
        <f t="shared" si="31"/>
        <v/>
      </c>
    </row>
    <row r="584" spans="1:7" x14ac:dyDescent="0.35">
      <c r="A584" s="286" t="s">
        <v>2593</v>
      </c>
      <c r="B584" s="234" t="s">
        <v>1699</v>
      </c>
      <c r="C584" s="350" t="s">
        <v>83</v>
      </c>
      <c r="D584" s="350" t="s">
        <v>83</v>
      </c>
      <c r="E584" s="232"/>
      <c r="F584" s="254" t="str">
        <f t="shared" si="30"/>
        <v/>
      </c>
      <c r="G584" s="254" t="str">
        <f t="shared" si="31"/>
        <v/>
      </c>
    </row>
    <row r="585" spans="1:7" x14ac:dyDescent="0.35">
      <c r="A585" s="286" t="s">
        <v>2594</v>
      </c>
      <c r="B585" s="234" t="s">
        <v>1700</v>
      </c>
      <c r="C585" s="350" t="s">
        <v>83</v>
      </c>
      <c r="D585" s="350" t="s">
        <v>83</v>
      </c>
      <c r="E585" s="232"/>
      <c r="F585" s="254" t="str">
        <f t="shared" si="30"/>
        <v/>
      </c>
      <c r="G585" s="254" t="str">
        <f t="shared" si="31"/>
        <v/>
      </c>
    </row>
    <row r="586" spans="1:7" x14ac:dyDescent="0.35">
      <c r="A586" s="286" t="s">
        <v>2595</v>
      </c>
      <c r="B586" s="234" t="s">
        <v>1701</v>
      </c>
      <c r="C586" s="350" t="s">
        <v>83</v>
      </c>
      <c r="D586" s="350" t="s">
        <v>83</v>
      </c>
      <c r="E586" s="232"/>
      <c r="F586" s="254" t="str">
        <f t="shared" si="30"/>
        <v/>
      </c>
      <c r="G586" s="254" t="str">
        <f t="shared" si="31"/>
        <v/>
      </c>
    </row>
    <row r="587" spans="1:7" s="269" customFormat="1" x14ac:dyDescent="0.35">
      <c r="A587" s="286" t="s">
        <v>2596</v>
      </c>
      <c r="B587" s="272" t="s">
        <v>2118</v>
      </c>
      <c r="C587" s="350" t="s">
        <v>83</v>
      </c>
      <c r="D587" s="350" t="s">
        <v>83</v>
      </c>
      <c r="E587" s="271"/>
      <c r="F587" s="254" t="str">
        <f t="shared" si="30"/>
        <v/>
      </c>
      <c r="G587" s="254" t="str">
        <f t="shared" si="31"/>
        <v/>
      </c>
    </row>
    <row r="588" spans="1:7" x14ac:dyDescent="0.35">
      <c r="A588" s="286" t="s">
        <v>2597</v>
      </c>
      <c r="B588" s="234" t="s">
        <v>148</v>
      </c>
      <c r="C588" s="192">
        <f>SUM(C578:C587)</f>
        <v>0</v>
      </c>
      <c r="D588" s="193">
        <f>SUM(D578:D587)</f>
        <v>0</v>
      </c>
      <c r="E588" s="232"/>
      <c r="F588" s="276">
        <f>SUM(F578:F587)</f>
        <v>0</v>
      </c>
      <c r="G588" s="276">
        <f>SUM(G578:G587)</f>
        <v>0</v>
      </c>
    </row>
    <row r="590" spans="1:7" x14ac:dyDescent="0.35">
      <c r="A590" s="161"/>
      <c r="B590" s="161" t="s">
        <v>2542</v>
      </c>
      <c r="C590" s="161" t="s">
        <v>113</v>
      </c>
      <c r="D590" s="161" t="s">
        <v>1702</v>
      </c>
      <c r="E590" s="161"/>
      <c r="F590" s="161" t="s">
        <v>516</v>
      </c>
      <c r="G590" s="161" t="s">
        <v>2033</v>
      </c>
    </row>
    <row r="591" spans="1:7" x14ac:dyDescent="0.35">
      <c r="A591" s="270" t="s">
        <v>2598</v>
      </c>
      <c r="B591" s="281" t="s">
        <v>2605</v>
      </c>
      <c r="C591" s="350" t="s">
        <v>83</v>
      </c>
      <c r="D591" s="350" t="s">
        <v>83</v>
      </c>
      <c r="E591" s="282"/>
      <c r="F591" s="254" t="str">
        <f>IF($C$595=0,"",IF(C591="[for completion]","",IF(C591="","",C591/$C$595)))</f>
        <v/>
      </c>
      <c r="G591" s="254" t="str">
        <f>IF($D$595=0,"",IF(D591="[for completion]","",IF(D591="","",D591/$D$595)))</f>
        <v/>
      </c>
    </row>
    <row r="592" spans="1:7" x14ac:dyDescent="0.35">
      <c r="A592" s="286" t="s">
        <v>2599</v>
      </c>
      <c r="B592" s="277" t="s">
        <v>2604</v>
      </c>
      <c r="C592" s="350" t="s">
        <v>83</v>
      </c>
      <c r="D592" s="350" t="s">
        <v>83</v>
      </c>
      <c r="E592" s="282"/>
      <c r="F592" s="282"/>
      <c r="G592" s="254" t="str">
        <f t="shared" ref="G592:G594" si="32">IF($D$595=0,"",IF(D592="[for completion]","",IF(D592="","",D592/$D$595)))</f>
        <v/>
      </c>
    </row>
    <row r="593" spans="1:7" x14ac:dyDescent="0.35">
      <c r="A593" s="286" t="s">
        <v>2600</v>
      </c>
      <c r="B593" s="281" t="s">
        <v>1703</v>
      </c>
      <c r="C593" s="350" t="s">
        <v>83</v>
      </c>
      <c r="D593" s="350" t="s">
        <v>83</v>
      </c>
      <c r="E593" s="282"/>
      <c r="F593" s="282"/>
      <c r="G593" s="254" t="str">
        <f t="shared" si="32"/>
        <v/>
      </c>
    </row>
    <row r="594" spans="1:7" x14ac:dyDescent="0.35">
      <c r="A594" s="286" t="s">
        <v>2601</v>
      </c>
      <c r="B594" s="279" t="s">
        <v>2118</v>
      </c>
      <c r="C594" s="350" t="s">
        <v>83</v>
      </c>
      <c r="D594" s="350" t="s">
        <v>83</v>
      </c>
      <c r="E594" s="282"/>
      <c r="F594" s="282"/>
      <c r="G594" s="254" t="str">
        <f t="shared" si="32"/>
        <v/>
      </c>
    </row>
    <row r="595" spans="1:7" x14ac:dyDescent="0.35">
      <c r="A595" s="286" t="s">
        <v>2602</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086614173228347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0" zoomScaleNormal="70" workbookViewId="0">
      <selection activeCell="J16" sqref="J16"/>
    </sheetView>
  </sheetViews>
  <sheetFormatPr defaultColWidth="9.1796875" defaultRowHeight="14.5" x14ac:dyDescent="0.35"/>
  <cols>
    <col min="1" max="1" width="11.81640625" style="269" customWidth="1"/>
    <col min="2" max="2" width="58.7265625" style="269" customWidth="1"/>
    <col min="3" max="3" width="36.7265625" style="269" customWidth="1"/>
    <col min="4" max="4" width="15.81640625" style="269" bestFit="1" customWidth="1"/>
    <col min="5" max="5" width="9.1796875" style="269" bestFit="1" customWidth="1"/>
    <col min="6" max="6" width="32.54296875" style="269" bestFit="1" customWidth="1"/>
    <col min="7" max="7" width="31.1796875" style="269" bestFit="1" customWidth="1"/>
    <col min="8" max="16384" width="9.1796875" style="269"/>
  </cols>
  <sheetData>
    <row r="1" spans="1:9" ht="45" customHeight="1" x14ac:dyDescent="0.35">
      <c r="A1" s="523" t="s">
        <v>1569</v>
      </c>
      <c r="B1" s="523"/>
    </row>
    <row r="2" spans="1:9" ht="31" x14ac:dyDescent="0.35">
      <c r="A2" s="287" t="s">
        <v>2239</v>
      </c>
      <c r="B2" s="287"/>
      <c r="C2" s="278"/>
      <c r="D2" s="278"/>
      <c r="E2" s="278"/>
      <c r="F2" s="288" t="s">
        <v>2094</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2890</v>
      </c>
      <c r="D5" s="291"/>
      <c r="E5" s="524" t="s">
        <v>2219</v>
      </c>
      <c r="F5" s="525"/>
      <c r="G5" s="294" t="s">
        <v>2218</v>
      </c>
      <c r="H5" s="284"/>
    </row>
    <row r="6" spans="1:9" x14ac:dyDescent="0.35">
      <c r="A6" s="279"/>
      <c r="B6" s="279"/>
      <c r="C6" s="279"/>
      <c r="D6" s="279"/>
      <c r="F6" s="295"/>
      <c r="G6" s="295"/>
    </row>
    <row r="7" spans="1:9" ht="18.75" customHeight="1" x14ac:dyDescent="0.35">
      <c r="A7" s="296"/>
      <c r="B7" s="509" t="s">
        <v>2249</v>
      </c>
      <c r="C7" s="510"/>
      <c r="D7" s="297"/>
      <c r="E7" s="509" t="s">
        <v>2236</v>
      </c>
      <c r="F7" s="526"/>
      <c r="G7" s="526"/>
      <c r="H7" s="510"/>
    </row>
    <row r="8" spans="1:9" ht="18.75" customHeight="1" x14ac:dyDescent="0.35">
      <c r="A8" s="279"/>
      <c r="B8" s="527" t="s">
        <v>2212</v>
      </c>
      <c r="C8" s="528"/>
      <c r="D8" s="297"/>
      <c r="E8" s="529" t="s">
        <v>2892</v>
      </c>
      <c r="F8" s="530"/>
      <c r="G8" s="530"/>
      <c r="H8" s="531"/>
    </row>
    <row r="9" spans="1:9" ht="18.75" customHeight="1" x14ac:dyDescent="0.35">
      <c r="A9" s="279"/>
      <c r="B9" s="527" t="s">
        <v>2216</v>
      </c>
      <c r="C9" s="528"/>
      <c r="D9" s="298"/>
      <c r="E9" s="529"/>
      <c r="F9" s="530"/>
      <c r="G9" s="530"/>
      <c r="H9" s="531"/>
      <c r="I9" s="284"/>
    </row>
    <row r="10" spans="1:9" x14ac:dyDescent="0.35">
      <c r="A10" s="299"/>
      <c r="B10" s="532"/>
      <c r="C10" s="532"/>
      <c r="D10" s="297"/>
      <c r="E10" s="529"/>
      <c r="F10" s="530"/>
      <c r="G10" s="530"/>
      <c r="H10" s="531"/>
      <c r="I10" s="284"/>
    </row>
    <row r="11" spans="1:9" ht="15" thickBot="1" x14ac:dyDescent="0.4">
      <c r="A11" s="299"/>
      <c r="B11" s="533"/>
      <c r="C11" s="534"/>
      <c r="D11" s="298"/>
      <c r="E11" s="529"/>
      <c r="F11" s="530"/>
      <c r="G11" s="530"/>
      <c r="H11" s="531"/>
      <c r="I11" s="284"/>
    </row>
    <row r="12" spans="1:9" x14ac:dyDescent="0.35">
      <c r="A12" s="279"/>
      <c r="B12" s="300"/>
      <c r="C12" s="279"/>
      <c r="D12" s="279"/>
      <c r="E12" s="529"/>
      <c r="F12" s="530"/>
      <c r="G12" s="530"/>
      <c r="H12" s="531"/>
      <c r="I12" s="284"/>
    </row>
    <row r="13" spans="1:9" ht="15.75" customHeight="1" thickBot="1" x14ac:dyDescent="0.4">
      <c r="A13" s="279"/>
      <c r="B13" s="300"/>
      <c r="C13" s="279"/>
      <c r="D13" s="279"/>
      <c r="E13" s="518" t="s">
        <v>2250</v>
      </c>
      <c r="F13" s="519"/>
      <c r="G13" s="520" t="s">
        <v>2891</v>
      </c>
      <c r="H13" s="521"/>
      <c r="I13" s="284"/>
    </row>
    <row r="14" spans="1:9" x14ac:dyDescent="0.35">
      <c r="A14" s="279"/>
      <c r="B14" s="300"/>
      <c r="C14" s="279"/>
      <c r="D14" s="279"/>
      <c r="E14" s="301"/>
      <c r="F14" s="301"/>
      <c r="G14" s="279"/>
      <c r="H14" s="285"/>
    </row>
    <row r="15" spans="1:9" ht="18.75" customHeight="1" x14ac:dyDescent="0.35">
      <c r="A15" s="302"/>
      <c r="B15" s="522" t="s">
        <v>2251</v>
      </c>
      <c r="C15" s="522"/>
      <c r="D15" s="522"/>
      <c r="E15" s="302"/>
      <c r="F15" s="302"/>
      <c r="G15" s="302"/>
      <c r="H15" s="302"/>
    </row>
    <row r="16" spans="1:9" x14ac:dyDescent="0.35">
      <c r="A16" s="303"/>
      <c r="B16" s="303" t="s">
        <v>2213</v>
      </c>
      <c r="C16" s="303" t="s">
        <v>113</v>
      </c>
      <c r="D16" s="303" t="s">
        <v>1710</v>
      </c>
      <c r="E16" s="303"/>
      <c r="F16" s="303" t="s">
        <v>2214</v>
      </c>
      <c r="G16" s="303" t="s">
        <v>2215</v>
      </c>
      <c r="H16" s="303"/>
    </row>
    <row r="17" spans="1:8" x14ac:dyDescent="0.35">
      <c r="A17" s="279" t="s">
        <v>2220</v>
      </c>
      <c r="B17" s="281" t="s">
        <v>2221</v>
      </c>
      <c r="C17" s="427">
        <v>610.4785382</v>
      </c>
      <c r="D17" s="428">
        <v>10396</v>
      </c>
      <c r="F17" s="268">
        <f>IF(OR('B1. HTT Mortgage Assets'!$C$15=0,C17="[For completion]"),"",C17/'B1. HTT Mortgage Assets'!$C$15)</f>
        <v>9.7647367583957562E-2</v>
      </c>
      <c r="G17" s="268">
        <f>IF(OR('B1. HTT Mortgage Assets'!$F$28=0,D17="[For completion]"),"",D17/'B1. HTT Mortgage Assets'!$F$28)</f>
        <v>7.1188413736433045E-2</v>
      </c>
    </row>
    <row r="18" spans="1:8" x14ac:dyDescent="0.35">
      <c r="A18" s="281" t="s">
        <v>2252</v>
      </c>
      <c r="B18" s="305"/>
      <c r="C18" s="281"/>
      <c r="D18" s="281"/>
      <c r="F18" s="281"/>
      <c r="G18" s="281"/>
    </row>
    <row r="19" spans="1:8" x14ac:dyDescent="0.35">
      <c r="A19" s="281" t="s">
        <v>2253</v>
      </c>
      <c r="B19" s="281"/>
      <c r="C19" s="281"/>
      <c r="D19" s="281"/>
      <c r="F19" s="281"/>
      <c r="G19" s="281"/>
    </row>
    <row r="20" spans="1:8" ht="18.75" customHeight="1" x14ac:dyDescent="0.35">
      <c r="A20" s="302"/>
      <c r="B20" s="522" t="s">
        <v>2216</v>
      </c>
      <c r="C20" s="522"/>
      <c r="D20" s="522"/>
      <c r="E20" s="302"/>
      <c r="F20" s="302"/>
      <c r="G20" s="302"/>
      <c r="H20" s="302"/>
    </row>
    <row r="21" spans="1:8" x14ac:dyDescent="0.35">
      <c r="A21" s="303"/>
      <c r="B21" s="303" t="s">
        <v>2254</v>
      </c>
      <c r="C21" s="303" t="s">
        <v>2222</v>
      </c>
      <c r="D21" s="303" t="s">
        <v>2223</v>
      </c>
      <c r="E21" s="303" t="s">
        <v>2224</v>
      </c>
      <c r="F21" s="303" t="s">
        <v>2255</v>
      </c>
      <c r="G21" s="303" t="s">
        <v>2225</v>
      </c>
      <c r="H21" s="303" t="s">
        <v>2226</v>
      </c>
    </row>
    <row r="22" spans="1:8" ht="15" customHeight="1" x14ac:dyDescent="0.35">
      <c r="A22" s="280"/>
      <c r="B22" s="306" t="s">
        <v>2256</v>
      </c>
      <c r="C22" s="306"/>
      <c r="D22" s="280"/>
      <c r="E22" s="280"/>
      <c r="F22" s="280"/>
      <c r="G22" s="280"/>
      <c r="H22" s="280"/>
    </row>
    <row r="23" spans="1:8" x14ac:dyDescent="0.35">
      <c r="A23" s="279" t="s">
        <v>2227</v>
      </c>
      <c r="B23" s="279" t="s">
        <v>2238</v>
      </c>
      <c r="C23" s="307">
        <v>0</v>
      </c>
      <c r="D23" s="307">
        <v>0</v>
      </c>
      <c r="E23" s="307">
        <v>0</v>
      </c>
      <c r="F23" s="307">
        <v>0</v>
      </c>
      <c r="G23" s="307">
        <v>0.505</v>
      </c>
      <c r="H23" s="283">
        <f>SUM(C23:G23)</f>
        <v>0.505</v>
      </c>
    </row>
    <row r="24" spans="1:8" x14ac:dyDescent="0.35">
      <c r="A24" s="279" t="s">
        <v>2228</v>
      </c>
      <c r="B24" s="279" t="s">
        <v>2237</v>
      </c>
      <c r="C24" s="307">
        <v>0</v>
      </c>
      <c r="D24" s="307">
        <v>0</v>
      </c>
      <c r="E24" s="307">
        <v>0</v>
      </c>
      <c r="F24" s="307">
        <v>0</v>
      </c>
      <c r="G24" s="307">
        <f>1-G23</f>
        <v>0.495</v>
      </c>
      <c r="H24" s="283">
        <f t="shared" ref="H24:H25" si="0">SUM(C24:G24)</f>
        <v>0.495</v>
      </c>
    </row>
    <row r="25" spans="1:8" x14ac:dyDescent="0.35">
      <c r="A25" s="279" t="s">
        <v>2229</v>
      </c>
      <c r="B25" s="279" t="s">
        <v>1703</v>
      </c>
      <c r="C25" s="307">
        <v>0</v>
      </c>
      <c r="D25" s="307">
        <v>0</v>
      </c>
      <c r="E25" s="307">
        <v>0</v>
      </c>
      <c r="F25" s="307">
        <v>0</v>
      </c>
      <c r="G25" s="307">
        <v>0</v>
      </c>
      <c r="H25" s="283">
        <f t="shared" si="0"/>
        <v>0</v>
      </c>
    </row>
    <row r="26" spans="1:8" x14ac:dyDescent="0.35">
      <c r="A26" s="279" t="s">
        <v>2230</v>
      </c>
      <c r="B26" s="279" t="s">
        <v>2217</v>
      </c>
      <c r="C26" s="308">
        <f>SUM(C23:C25)</f>
        <v>0</v>
      </c>
      <c r="D26" s="308">
        <f>SUM(D23:D25)</f>
        <v>0</v>
      </c>
      <c r="E26" s="308">
        <f t="shared" ref="E26:H26" si="1">SUM(E23:E25)</f>
        <v>0</v>
      </c>
      <c r="F26" s="308">
        <f t="shared" si="1"/>
        <v>0</v>
      </c>
      <c r="G26" s="308">
        <f t="shared" si="1"/>
        <v>1</v>
      </c>
      <c r="H26" s="308">
        <f t="shared" si="1"/>
        <v>1</v>
      </c>
    </row>
    <row r="27" spans="1:8" x14ac:dyDescent="0.35">
      <c r="A27" s="279" t="s">
        <v>2232</v>
      </c>
      <c r="B27" s="309" t="s">
        <v>2231</v>
      </c>
      <c r="C27" s="307"/>
      <c r="D27" s="307"/>
      <c r="E27" s="307"/>
      <c r="F27" s="307"/>
      <c r="G27" s="307"/>
      <c r="H27" s="268">
        <f>IF(SUM(C27:G27)="","",SUM(C27:G27))</f>
        <v>0</v>
      </c>
    </row>
    <row r="28" spans="1:8" x14ac:dyDescent="0.35">
      <c r="A28" s="279" t="s">
        <v>2233</v>
      </c>
      <c r="B28" s="309" t="s">
        <v>2231</v>
      </c>
      <c r="C28" s="307"/>
      <c r="D28" s="307"/>
      <c r="E28" s="307"/>
      <c r="F28" s="307"/>
      <c r="G28" s="307"/>
      <c r="H28" s="283">
        <f t="shared" ref="H28:H30" si="2">IF(SUM(C28:G28)="","",SUM(C28:G28))</f>
        <v>0</v>
      </c>
    </row>
    <row r="29" spans="1:8" x14ac:dyDescent="0.35">
      <c r="A29" s="279" t="s">
        <v>2234</v>
      </c>
      <c r="B29" s="309" t="s">
        <v>2231</v>
      </c>
      <c r="C29" s="307"/>
      <c r="D29" s="307"/>
      <c r="E29" s="307"/>
      <c r="F29" s="307"/>
      <c r="G29" s="307"/>
      <c r="H29" s="283">
        <f t="shared" si="2"/>
        <v>0</v>
      </c>
    </row>
    <row r="30" spans="1:8" x14ac:dyDescent="0.35">
      <c r="A30" s="279" t="s">
        <v>2235</v>
      </c>
      <c r="B30" s="309" t="s">
        <v>2231</v>
      </c>
      <c r="C30" s="307"/>
      <c r="D30" s="307"/>
      <c r="E30" s="307"/>
      <c r="F30" s="307"/>
      <c r="G30" s="307"/>
      <c r="H30" s="283">
        <f t="shared" si="2"/>
        <v>0</v>
      </c>
    </row>
    <row r="31" spans="1:8" x14ac:dyDescent="0.35">
      <c r="A31" s="279"/>
      <c r="B31" s="309"/>
      <c r="C31" s="310"/>
      <c r="D31" s="304"/>
      <c r="E31" s="304"/>
      <c r="F31" s="311"/>
      <c r="G31" s="312"/>
    </row>
    <row r="32" spans="1:8" x14ac:dyDescent="0.35">
      <c r="A32" s="279"/>
      <c r="B32" s="309"/>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0866141732283472" right="0.70866141732283472" top="0.74803149606299213" bottom="0.74803149606299213" header="0.31496062992125984" footer="0.31496062992125984"/>
  <pageSetup paperSize="9" scale="55"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B1" sqref="B1:I228"/>
    </sheetView>
  </sheetViews>
  <sheetFormatPr defaultRowHeight="14.5"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B1" sqref="B1:I228"/>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B1" sqref="B1:I22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65" t="s">
        <v>2095</v>
      </c>
      <c r="F6" s="465"/>
      <c r="G6" s="465"/>
      <c r="H6" s="7"/>
      <c r="I6" s="7"/>
      <c r="J6" s="8"/>
    </row>
    <row r="7" spans="2:10" ht="26" x14ac:dyDescent="0.35">
      <c r="B7" s="6"/>
      <c r="C7" s="7"/>
      <c r="D7" s="7"/>
      <c r="E7" s="7"/>
      <c r="F7" s="12" t="s">
        <v>569</v>
      </c>
      <c r="G7" s="7"/>
      <c r="H7" s="7"/>
      <c r="I7" s="7"/>
      <c r="J7" s="8"/>
    </row>
    <row r="8" spans="2:10" ht="26" x14ac:dyDescent="0.35">
      <c r="B8" s="6"/>
      <c r="C8" s="7"/>
      <c r="D8" s="7"/>
      <c r="E8" s="7"/>
      <c r="F8" s="12" t="s">
        <v>2695</v>
      </c>
      <c r="G8" s="7"/>
      <c r="H8" s="7"/>
      <c r="I8" s="7"/>
      <c r="J8" s="8"/>
    </row>
    <row r="9" spans="2:10" ht="21" x14ac:dyDescent="0.35">
      <c r="B9" s="6"/>
      <c r="C9" s="7"/>
      <c r="D9" s="7"/>
      <c r="E9" s="7"/>
      <c r="F9" s="13" t="s">
        <v>2893</v>
      </c>
      <c r="G9" s="7"/>
      <c r="H9" s="7"/>
      <c r="I9" s="7"/>
      <c r="J9" s="8"/>
    </row>
    <row r="10" spans="2:10" ht="21" x14ac:dyDescent="0.35">
      <c r="B10" s="6"/>
      <c r="C10" s="7"/>
      <c r="D10" s="7"/>
      <c r="E10" s="7"/>
      <c r="F10" s="13" t="s">
        <v>2894</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468" t="s">
        <v>15</v>
      </c>
      <c r="E24" s="464" t="s">
        <v>16</v>
      </c>
      <c r="F24" s="464"/>
      <c r="G24" s="464"/>
      <c r="H24" s="464"/>
      <c r="I24" s="7"/>
      <c r="J24" s="8"/>
    </row>
    <row r="25" spans="2:10" x14ac:dyDescent="0.35">
      <c r="B25" s="6"/>
      <c r="C25" s="7"/>
      <c r="D25" s="7"/>
      <c r="E25" s="16"/>
      <c r="F25" s="16"/>
      <c r="G25" s="16"/>
      <c r="H25" s="7"/>
      <c r="I25" s="7"/>
      <c r="J25" s="8"/>
    </row>
    <row r="26" spans="2:10" x14ac:dyDescent="0.35">
      <c r="B26" s="6"/>
      <c r="C26" s="7"/>
      <c r="D26" s="468" t="s">
        <v>17</v>
      </c>
      <c r="E26" s="464"/>
      <c r="F26" s="464"/>
      <c r="G26" s="464"/>
      <c r="H26" s="464"/>
      <c r="I26" s="7"/>
      <c r="J26" s="8"/>
    </row>
    <row r="27" spans="2:10" x14ac:dyDescent="0.35">
      <c r="B27" s="6"/>
      <c r="C27" s="7"/>
      <c r="D27" s="17"/>
      <c r="E27" s="17"/>
      <c r="F27" s="17"/>
      <c r="G27" s="17"/>
      <c r="H27" s="17"/>
      <c r="I27" s="7"/>
      <c r="J27" s="8"/>
    </row>
    <row r="28" spans="2:10" x14ac:dyDescent="0.35">
      <c r="B28" s="6"/>
      <c r="C28" s="7"/>
      <c r="D28" s="468" t="s">
        <v>18</v>
      </c>
      <c r="E28" s="464" t="s">
        <v>16</v>
      </c>
      <c r="F28" s="464"/>
      <c r="G28" s="464"/>
      <c r="H28" s="464"/>
      <c r="I28" s="7"/>
      <c r="J28" s="8"/>
    </row>
    <row r="29" spans="2:10" x14ac:dyDescent="0.35">
      <c r="B29" s="6"/>
      <c r="C29" s="7"/>
      <c r="D29" s="17"/>
      <c r="E29" s="17"/>
      <c r="F29" s="17"/>
      <c r="G29" s="17"/>
      <c r="H29" s="17"/>
      <c r="I29" s="7"/>
      <c r="J29" s="8"/>
    </row>
    <row r="30" spans="2:10" x14ac:dyDescent="0.35">
      <c r="B30" s="6"/>
      <c r="C30" s="7"/>
      <c r="D30" s="468" t="s">
        <v>19</v>
      </c>
      <c r="E30" s="464" t="s">
        <v>16</v>
      </c>
      <c r="F30" s="464"/>
      <c r="G30" s="464"/>
      <c r="H30" s="464"/>
      <c r="I30" s="7"/>
      <c r="J30" s="8"/>
    </row>
    <row r="31" spans="2:10" x14ac:dyDescent="0.35">
      <c r="B31" s="6"/>
      <c r="C31" s="7"/>
      <c r="D31" s="17"/>
      <c r="E31" s="17"/>
      <c r="F31" s="17"/>
      <c r="G31" s="17"/>
      <c r="H31" s="17"/>
      <c r="I31" s="7"/>
      <c r="J31" s="8"/>
    </row>
    <row r="32" spans="2:10" x14ac:dyDescent="0.35">
      <c r="B32" s="6"/>
      <c r="C32" s="7"/>
      <c r="D32" s="468" t="s">
        <v>20</v>
      </c>
      <c r="E32" s="464" t="s">
        <v>16</v>
      </c>
      <c r="F32" s="464"/>
      <c r="G32" s="464"/>
      <c r="H32" s="464"/>
      <c r="I32" s="7"/>
      <c r="J32" s="8"/>
    </row>
    <row r="33" spans="1:18" x14ac:dyDescent="0.35">
      <c r="B33" s="6"/>
      <c r="C33" s="7"/>
      <c r="D33" s="16"/>
      <c r="E33" s="16"/>
      <c r="F33" s="16"/>
      <c r="G33" s="16"/>
      <c r="H33" s="16"/>
      <c r="I33" s="7"/>
      <c r="J33" s="8"/>
    </row>
    <row r="34" spans="1:18" x14ac:dyDescent="0.35">
      <c r="B34" s="6"/>
      <c r="C34" s="7"/>
      <c r="D34" s="468" t="s">
        <v>21</v>
      </c>
      <c r="E34" s="464" t="s">
        <v>16</v>
      </c>
      <c r="F34" s="464"/>
      <c r="G34" s="464"/>
      <c r="H34" s="464"/>
      <c r="I34" s="7"/>
      <c r="J34" s="8"/>
    </row>
    <row r="35" spans="1:18" x14ac:dyDescent="0.35">
      <c r="B35" s="6"/>
      <c r="C35" s="7"/>
      <c r="D35" s="7"/>
      <c r="E35" s="7"/>
      <c r="F35" s="7"/>
      <c r="G35" s="7"/>
      <c r="H35" s="7"/>
      <c r="I35" s="7"/>
      <c r="J35" s="8"/>
    </row>
    <row r="36" spans="1:18" x14ac:dyDescent="0.35">
      <c r="B36" s="6"/>
      <c r="C36" s="7"/>
      <c r="D36" s="466" t="s">
        <v>22</v>
      </c>
      <c r="E36" s="467"/>
      <c r="F36" s="467"/>
      <c r="G36" s="467"/>
      <c r="H36" s="467"/>
      <c r="I36" s="7"/>
      <c r="J36" s="8"/>
    </row>
    <row r="37" spans="1:18" x14ac:dyDescent="0.35">
      <c r="B37" s="6"/>
      <c r="C37" s="7"/>
      <c r="D37" s="7"/>
      <c r="E37" s="7"/>
      <c r="F37" s="15"/>
      <c r="G37" s="7"/>
      <c r="H37" s="7"/>
      <c r="I37" s="7"/>
      <c r="J37" s="8"/>
    </row>
    <row r="38" spans="1:18" x14ac:dyDescent="0.35">
      <c r="B38" s="6"/>
      <c r="C38" s="7"/>
      <c r="D38" s="466" t="s">
        <v>1570</v>
      </c>
      <c r="E38" s="467"/>
      <c r="F38" s="467"/>
      <c r="G38" s="467"/>
      <c r="H38" s="467"/>
      <c r="I38" s="7"/>
      <c r="J38" s="8"/>
    </row>
    <row r="39" spans="1:18" x14ac:dyDescent="0.35">
      <c r="B39" s="6"/>
      <c r="C39" s="7"/>
      <c r="D39" s="144"/>
      <c r="E39" s="144"/>
      <c r="F39" s="144"/>
      <c r="G39" s="144"/>
      <c r="H39" s="144"/>
      <c r="I39" s="7"/>
      <c r="J39" s="8"/>
    </row>
    <row r="40" spans="1:18" s="269" customFormat="1" x14ac:dyDescent="0.35">
      <c r="A40" s="2"/>
      <c r="B40" s="6"/>
      <c r="C40" s="7"/>
      <c r="D40" s="463" t="s">
        <v>2540</v>
      </c>
      <c r="E40" s="464" t="s">
        <v>16</v>
      </c>
      <c r="F40" s="464"/>
      <c r="G40" s="464"/>
      <c r="H40" s="464"/>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463" t="s">
        <v>2648</v>
      </c>
      <c r="E42" s="464"/>
      <c r="F42" s="464"/>
      <c r="G42" s="464"/>
      <c r="H42" s="4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election activeCell="B1" sqref="B1:I228"/>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469" t="s">
        <v>1637</v>
      </c>
      <c r="D25" s="469"/>
      <c r="E25" s="469"/>
      <c r="F25" s="469"/>
      <c r="G25" s="469"/>
      <c r="H25" s="469"/>
      <c r="I25" s="14"/>
      <c r="J25" s="8"/>
    </row>
    <row r="26" spans="2:14" s="2" customFormat="1" x14ac:dyDescent="0.35">
      <c r="B26" s="6"/>
      <c r="C26" s="469"/>
      <c r="D26" s="469"/>
      <c r="E26" s="469"/>
      <c r="F26" s="469"/>
      <c r="G26" s="469"/>
      <c r="H26" s="469"/>
      <c r="I26" s="14"/>
      <c r="J26" s="8"/>
    </row>
    <row r="27" spans="2:14" s="2" customFormat="1" x14ac:dyDescent="0.35">
      <c r="B27" s="6"/>
      <c r="C27" s="469" t="s">
        <v>1636</v>
      </c>
      <c r="D27" s="469"/>
      <c r="E27" s="469"/>
      <c r="F27" s="469"/>
      <c r="G27" s="469"/>
      <c r="H27" s="469"/>
      <c r="I27" s="14"/>
      <c r="J27" s="8"/>
    </row>
    <row r="28" spans="2:14" s="2" customFormat="1" x14ac:dyDescent="0.35">
      <c r="B28" s="6"/>
      <c r="C28" s="469"/>
      <c r="D28" s="469"/>
      <c r="E28" s="469"/>
      <c r="F28" s="469"/>
      <c r="G28" s="469"/>
      <c r="H28" s="469"/>
      <c r="I28" s="14"/>
      <c r="J28" s="8"/>
    </row>
    <row r="29" spans="2:14" s="2" customFormat="1" x14ac:dyDescent="0.35">
      <c r="B29" s="6"/>
      <c r="C29" s="469" t="s">
        <v>1638</v>
      </c>
      <c r="D29" s="469"/>
      <c r="E29" s="469"/>
      <c r="F29" s="469"/>
      <c r="G29" s="469"/>
      <c r="H29" s="469"/>
      <c r="I29" s="14"/>
      <c r="J29" s="8"/>
    </row>
    <row r="30" spans="2:14" s="2" customFormat="1" x14ac:dyDescent="0.35">
      <c r="B30" s="6"/>
      <c r="C30" s="469"/>
      <c r="D30" s="469"/>
      <c r="E30" s="469"/>
      <c r="F30" s="469"/>
      <c r="G30" s="469"/>
      <c r="H30" s="469"/>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1" sqref="B1:I228"/>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70" t="s">
        <v>37</v>
      </c>
      <c r="B1" s="471"/>
      <c r="C1" s="47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2257</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2258</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3" zoomScale="85" zoomScaleNormal="85" workbookViewId="0">
      <selection activeCell="B1" sqref="B1:I228"/>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2094</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275" t="str">
        <f>[1]Introduction!F7</f>
        <v>Portugal</v>
      </c>
      <c r="E14" s="72"/>
      <c r="F14" s="72"/>
      <c r="H14" s="64"/>
      <c r="L14" s="64"/>
      <c r="M14" s="64"/>
    </row>
    <row r="15" spans="1:13" x14ac:dyDescent="0.35">
      <c r="A15" s="66" t="s">
        <v>84</v>
      </c>
      <c r="B15" s="80" t="s">
        <v>85</v>
      </c>
      <c r="C15" s="275" t="str">
        <f>[1]Introduction!F8</f>
        <v>Caixa Geral de Depósitos</v>
      </c>
      <c r="E15" s="72"/>
      <c r="F15" s="72"/>
      <c r="H15" s="64"/>
      <c r="L15" s="64"/>
      <c r="M15" s="64"/>
    </row>
    <row r="16" spans="1:13" ht="58" x14ac:dyDescent="0.35">
      <c r="A16" s="66" t="s">
        <v>86</v>
      </c>
      <c r="B16" s="80" t="s">
        <v>87</v>
      </c>
      <c r="C16" s="354" t="s">
        <v>2660</v>
      </c>
      <c r="E16" s="72"/>
      <c r="F16" s="72"/>
      <c r="H16" s="64"/>
      <c r="L16" s="64"/>
      <c r="M16" s="64"/>
    </row>
    <row r="17" spans="1:13" x14ac:dyDescent="0.35">
      <c r="A17" s="66" t="s">
        <v>88</v>
      </c>
      <c r="B17" s="80" t="s">
        <v>89</v>
      </c>
      <c r="C17" s="275" t="str">
        <f>RIGHT(Introduction!F10,10)</f>
        <v>[31/12/21]</v>
      </c>
      <c r="E17" s="72"/>
      <c r="F17" s="72"/>
      <c r="H17" s="64"/>
      <c r="L17" s="64"/>
      <c r="M17" s="64"/>
    </row>
    <row r="18" spans="1:13" outlineLevel="1" x14ac:dyDescent="0.35">
      <c r="A18" s="66" t="s">
        <v>90</v>
      </c>
      <c r="B18" s="81" t="s">
        <v>91</v>
      </c>
      <c r="C18" s="355" t="s">
        <v>2661</v>
      </c>
      <c r="E18" s="72"/>
      <c r="F18" s="72"/>
      <c r="H18" s="64"/>
      <c r="L18" s="64"/>
      <c r="M18" s="64"/>
    </row>
    <row r="19" spans="1:13" outlineLevel="1" x14ac:dyDescent="0.35">
      <c r="A19" s="66" t="s">
        <v>92</v>
      </c>
      <c r="B19" s="81" t="s">
        <v>93</v>
      </c>
      <c r="C19" s="275" t="s">
        <v>2662</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275" t="s">
        <v>2663</v>
      </c>
      <c r="D27" s="83"/>
      <c r="E27" s="83"/>
      <c r="F27" s="83"/>
      <c r="H27" s="64"/>
      <c r="L27" s="64"/>
      <c r="M27" s="64"/>
    </row>
    <row r="28" spans="1:13" x14ac:dyDescent="0.35">
      <c r="A28" s="66" t="s">
        <v>102</v>
      </c>
      <c r="B28" s="82" t="s">
        <v>103</v>
      </c>
      <c r="C28" s="275" t="s">
        <v>2663</v>
      </c>
      <c r="D28" s="83"/>
      <c r="E28" s="83"/>
      <c r="F28" s="83"/>
      <c r="H28" s="64"/>
      <c r="L28" s="64"/>
      <c r="M28" s="64"/>
    </row>
    <row r="29" spans="1:13" x14ac:dyDescent="0.35">
      <c r="A29" s="66" t="s">
        <v>104</v>
      </c>
      <c r="B29" s="82" t="s">
        <v>105</v>
      </c>
      <c r="C29" s="355" t="s">
        <v>2664</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192">
        <f>C58</f>
        <v>6376.0402757800703</v>
      </c>
      <c r="F38" s="83"/>
      <c r="H38" s="64"/>
      <c r="L38" s="64"/>
      <c r="M38" s="64"/>
    </row>
    <row r="39" spans="1:14" x14ac:dyDescent="0.35">
      <c r="A39" s="66" t="s">
        <v>114</v>
      </c>
      <c r="B39" s="83" t="s">
        <v>115</v>
      </c>
      <c r="C39" s="192">
        <f>+C100</f>
        <v>4250</v>
      </c>
      <c r="F39" s="83"/>
      <c r="H39" s="64"/>
      <c r="L39" s="64"/>
      <c r="M39" s="64"/>
      <c r="N39" s="96"/>
    </row>
    <row r="40" spans="1:14" outlineLevel="1" x14ac:dyDescent="0.35">
      <c r="A40" s="66" t="s">
        <v>116</v>
      </c>
      <c r="B40" s="89" t="s">
        <v>117</v>
      </c>
      <c r="C40" s="192">
        <v>6282.7918540800001</v>
      </c>
      <c r="F40" s="83"/>
      <c r="H40" s="64"/>
      <c r="L40" s="64"/>
      <c r="M40" s="64"/>
      <c r="N40" s="96"/>
    </row>
    <row r="41" spans="1:14" outlineLevel="1" x14ac:dyDescent="0.35">
      <c r="A41" s="66" t="s">
        <v>119</v>
      </c>
      <c r="B41" s="89" t="s">
        <v>120</v>
      </c>
      <c r="C41" s="192">
        <v>4212.7430000000004</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238">
        <v>5.2600000000000001E-2</v>
      </c>
      <c r="D45" s="186">
        <f>IF(OR(C38="[For completion]",C39="[For completion]"),"Please complete G.3.1.1 and G.3.1.2",(C38/C39-1))</f>
        <v>0.5002447707717812</v>
      </c>
      <c r="E45" s="186"/>
      <c r="F45" s="276">
        <v>0.28000000000000003</v>
      </c>
      <c r="G45" s="275" t="s">
        <v>2665</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6251.8688757800701</v>
      </c>
      <c r="E53" s="91"/>
      <c r="F53" s="206">
        <f>IF($C$58=0,"",IF(C53="[for completion]","",C53/$C$58))</f>
        <v>0.98052531122306807</v>
      </c>
      <c r="G53" s="92"/>
      <c r="H53" s="64"/>
      <c r="L53" s="64"/>
      <c r="M53" s="64"/>
      <c r="N53" s="96"/>
    </row>
    <row r="54" spans="1:14" x14ac:dyDescent="0.35">
      <c r="A54" s="66" t="s">
        <v>139</v>
      </c>
      <c r="B54" s="83" t="s">
        <v>140</v>
      </c>
      <c r="C54" s="192">
        <v>0</v>
      </c>
      <c r="E54" s="91"/>
      <c r="F54" s="206">
        <f>IF($C$58=0,"",IF(C54="[for completion]","",C54/$C$58))</f>
        <v>0</v>
      </c>
      <c r="G54" s="92"/>
      <c r="H54" s="64"/>
      <c r="L54" s="64"/>
      <c r="M54" s="64"/>
      <c r="N54" s="96"/>
    </row>
    <row r="55" spans="1:14" x14ac:dyDescent="0.35">
      <c r="A55" s="66" t="s">
        <v>141</v>
      </c>
      <c r="B55" s="83" t="s">
        <v>142</v>
      </c>
      <c r="C55" s="192">
        <v>0</v>
      </c>
      <c r="E55" s="91"/>
      <c r="F55" s="214">
        <f t="shared" ref="F55:F56" si="0">IF($C$58=0,"",IF(C55="[for completion]","",C55/$C$58))</f>
        <v>0</v>
      </c>
      <c r="G55" s="92"/>
      <c r="H55" s="64"/>
      <c r="L55" s="64"/>
      <c r="M55" s="64"/>
      <c r="N55" s="96"/>
    </row>
    <row r="56" spans="1:14" x14ac:dyDescent="0.35">
      <c r="A56" s="66" t="s">
        <v>143</v>
      </c>
      <c r="B56" s="83" t="s">
        <v>144</v>
      </c>
      <c r="C56" s="192">
        <v>124.17140000000001</v>
      </c>
      <c r="E56" s="91"/>
      <c r="F56" s="214">
        <f t="shared" si="0"/>
        <v>1.9474688776931915E-2</v>
      </c>
      <c r="G56" s="92"/>
      <c r="H56" s="64"/>
      <c r="L56" s="64"/>
      <c r="M56" s="64"/>
      <c r="N56" s="96"/>
    </row>
    <row r="57" spans="1:14" x14ac:dyDescent="0.35">
      <c r="A57" s="66" t="s">
        <v>145</v>
      </c>
      <c r="B57" s="66" t="s">
        <v>146</v>
      </c>
      <c r="C57" s="192">
        <v>0</v>
      </c>
      <c r="E57" s="91"/>
      <c r="F57" s="206">
        <f>IF($C$58=0,"",IF(C57="[for completion]","",C57/$C$58))</f>
        <v>0</v>
      </c>
      <c r="G57" s="92"/>
      <c r="H57" s="64"/>
      <c r="L57" s="64"/>
      <c r="M57" s="64"/>
      <c r="N57" s="96"/>
    </row>
    <row r="58" spans="1:14" x14ac:dyDescent="0.35">
      <c r="A58" s="66" t="s">
        <v>147</v>
      </c>
      <c r="B58" s="93" t="s">
        <v>148</v>
      </c>
      <c r="C58" s="194">
        <f>SUM(C53:C57)</f>
        <v>6376.0402757800703</v>
      </c>
      <c r="D58" s="91"/>
      <c r="E58" s="91"/>
      <c r="F58" s="207">
        <f>SUM(F53:F57)</f>
        <v>1</v>
      </c>
      <c r="G58" s="92"/>
      <c r="H58" s="64"/>
      <c r="L58" s="64"/>
      <c r="M58" s="64"/>
      <c r="N58" s="96"/>
    </row>
    <row r="59" spans="1:14" outlineLevel="1" x14ac:dyDescent="0.35">
      <c r="A59" s="66" t="s">
        <v>149</v>
      </c>
      <c r="B59" s="95" t="s">
        <v>150</v>
      </c>
      <c r="C59" s="192"/>
      <c r="E59" s="91"/>
      <c r="F59" s="206">
        <f t="shared" ref="F59:F64" si="1">IF($C$58=0,"",IF(C59="[for completion]","",C59/$C$58))</f>
        <v>0</v>
      </c>
      <c r="G59" s="92"/>
      <c r="H59" s="64"/>
      <c r="L59" s="64"/>
      <c r="M59" s="64"/>
      <c r="N59" s="96"/>
    </row>
    <row r="60" spans="1:14" outlineLevel="1" x14ac:dyDescent="0.35">
      <c r="A60" s="66" t="s">
        <v>151</v>
      </c>
      <c r="B60" s="95" t="s">
        <v>150</v>
      </c>
      <c r="C60" s="192"/>
      <c r="E60" s="91"/>
      <c r="F60" s="206">
        <f t="shared" si="1"/>
        <v>0</v>
      </c>
      <c r="G60" s="92"/>
      <c r="H60" s="64"/>
      <c r="L60" s="64"/>
      <c r="M60" s="64"/>
      <c r="N60" s="96"/>
    </row>
    <row r="61" spans="1:14" outlineLevel="1" x14ac:dyDescent="0.35">
      <c r="A61" s="66" t="s">
        <v>152</v>
      </c>
      <c r="B61" s="95" t="s">
        <v>150</v>
      </c>
      <c r="C61" s="192"/>
      <c r="E61" s="91"/>
      <c r="F61" s="206">
        <f t="shared" si="1"/>
        <v>0</v>
      </c>
      <c r="G61" s="92"/>
      <c r="H61" s="64"/>
      <c r="L61" s="64"/>
      <c r="M61" s="64"/>
      <c r="N61" s="96"/>
    </row>
    <row r="62" spans="1:14" outlineLevel="1" x14ac:dyDescent="0.35">
      <c r="A62" s="66" t="s">
        <v>153</v>
      </c>
      <c r="B62" s="95" t="s">
        <v>150</v>
      </c>
      <c r="C62" s="192"/>
      <c r="E62" s="91"/>
      <c r="F62" s="206">
        <f t="shared" si="1"/>
        <v>0</v>
      </c>
      <c r="G62" s="92"/>
      <c r="H62" s="64"/>
      <c r="L62" s="64"/>
      <c r="M62" s="64"/>
      <c r="N62" s="96"/>
    </row>
    <row r="63" spans="1:14" outlineLevel="1" x14ac:dyDescent="0.35">
      <c r="A63" s="66" t="s">
        <v>154</v>
      </c>
      <c r="B63" s="95" t="s">
        <v>150</v>
      </c>
      <c r="C63" s="192"/>
      <c r="E63" s="91"/>
      <c r="F63" s="206">
        <f t="shared" si="1"/>
        <v>0</v>
      </c>
      <c r="G63" s="92"/>
      <c r="H63" s="64"/>
      <c r="L63" s="64"/>
      <c r="M63" s="64"/>
      <c r="N63" s="96"/>
    </row>
    <row r="64" spans="1:14" outlineLevel="1" x14ac:dyDescent="0.35">
      <c r="A64" s="66" t="s">
        <v>155</v>
      </c>
      <c r="B64" s="95" t="s">
        <v>150</v>
      </c>
      <c r="C64" s="195"/>
      <c r="D64" s="96"/>
      <c r="E64" s="96"/>
      <c r="F64" s="206">
        <f t="shared" si="1"/>
        <v>0</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22.380958990567798</v>
      </c>
      <c r="D66" s="255" t="s">
        <v>1248</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5.0059342099999897</v>
      </c>
      <c r="D70" s="255" t="s">
        <v>1248</v>
      </c>
      <c r="E70" s="62"/>
      <c r="F70" s="206">
        <f t="shared" ref="F70:F76" si="2">IF($C$77=0,"",IF(C70="[for completion]","",C70/$C$77))</f>
        <v>7.851164662518701E-4</v>
      </c>
      <c r="G70" s="206" t="str">
        <f>IF($D$77=0,"",IF(D70="[Mark as ND1 if not relevant]","",D70/$D$77))</f>
        <v/>
      </c>
      <c r="H70" s="64"/>
      <c r="L70" s="64"/>
      <c r="M70" s="64"/>
      <c r="N70" s="96"/>
    </row>
    <row r="71" spans="1:14" x14ac:dyDescent="0.35">
      <c r="A71" s="66" t="s">
        <v>163</v>
      </c>
      <c r="B71" s="182" t="s">
        <v>1592</v>
      </c>
      <c r="C71" s="192">
        <f>+C56+16.1968375500001</f>
        <v>140.36823755000012</v>
      </c>
      <c r="D71" s="255" t="s">
        <v>1248</v>
      </c>
      <c r="E71" s="62"/>
      <c r="F71" s="206">
        <f t="shared" si="2"/>
        <v>2.2014954655039182E-2</v>
      </c>
      <c r="G71" s="206" t="str">
        <f t="shared" ref="G71:G76" si="3">IF($D$77=0,"",IF(D71="[Mark as ND1 if not relevant]","",D71/$D$77))</f>
        <v/>
      </c>
      <c r="H71" s="64"/>
      <c r="L71" s="64"/>
      <c r="M71" s="64"/>
      <c r="N71" s="96"/>
    </row>
    <row r="72" spans="1:14" x14ac:dyDescent="0.35">
      <c r="A72" s="66" t="s">
        <v>164</v>
      </c>
      <c r="B72" s="181" t="s">
        <v>1593</v>
      </c>
      <c r="C72" s="192">
        <v>36.317539879999792</v>
      </c>
      <c r="D72" s="255" t="s">
        <v>1248</v>
      </c>
      <c r="E72" s="62"/>
      <c r="F72" s="206">
        <f t="shared" si="2"/>
        <v>5.6959395344404386E-3</v>
      </c>
      <c r="G72" s="206" t="str">
        <f t="shared" si="3"/>
        <v/>
      </c>
      <c r="H72" s="64"/>
      <c r="L72" s="64"/>
      <c r="M72" s="64"/>
      <c r="N72" s="96"/>
    </row>
    <row r="73" spans="1:14" x14ac:dyDescent="0.35">
      <c r="A73" s="66" t="s">
        <v>165</v>
      </c>
      <c r="B73" s="181" t="s">
        <v>1594</v>
      </c>
      <c r="C73" s="192">
        <v>56.806912779999983</v>
      </c>
      <c r="D73" s="255" t="s">
        <v>1248</v>
      </c>
      <c r="E73" s="62"/>
      <c r="F73" s="206">
        <f t="shared" si="2"/>
        <v>8.9094344331209011E-3</v>
      </c>
      <c r="G73" s="206" t="str">
        <f t="shared" si="3"/>
        <v/>
      </c>
      <c r="H73" s="64"/>
      <c r="L73" s="64"/>
      <c r="M73" s="64"/>
      <c r="N73" s="96"/>
    </row>
    <row r="74" spans="1:14" x14ac:dyDescent="0.35">
      <c r="A74" s="66" t="s">
        <v>166</v>
      </c>
      <c r="B74" s="181" t="s">
        <v>1595</v>
      </c>
      <c r="C74" s="192">
        <v>63.799389519999878</v>
      </c>
      <c r="D74" s="255" t="s">
        <v>1248</v>
      </c>
      <c r="E74" s="62"/>
      <c r="F74" s="206">
        <f t="shared" si="2"/>
        <v>1.0006114572762034E-2</v>
      </c>
      <c r="G74" s="206" t="str">
        <f t="shared" si="3"/>
        <v/>
      </c>
      <c r="H74" s="64"/>
      <c r="L74" s="64"/>
      <c r="M74" s="64"/>
      <c r="N74" s="96"/>
    </row>
    <row r="75" spans="1:14" x14ac:dyDescent="0.35">
      <c r="A75" s="66" t="s">
        <v>167</v>
      </c>
      <c r="B75" s="181" t="s">
        <v>1596</v>
      </c>
      <c r="C75" s="192">
        <v>481.51532037999988</v>
      </c>
      <c r="D75" s="255" t="s">
        <v>1248</v>
      </c>
      <c r="E75" s="62"/>
      <c r="F75" s="206">
        <f t="shared" si="2"/>
        <v>7.5519491652065354E-2</v>
      </c>
      <c r="G75" s="206" t="str">
        <f t="shared" si="3"/>
        <v/>
      </c>
      <c r="H75" s="64"/>
      <c r="L75" s="64"/>
      <c r="M75" s="64"/>
      <c r="N75" s="96"/>
    </row>
    <row r="76" spans="1:14" x14ac:dyDescent="0.35">
      <c r="A76" s="66" t="s">
        <v>168</v>
      </c>
      <c r="B76" s="181" t="s">
        <v>1597</v>
      </c>
      <c r="C76" s="192">
        <v>5592.2269414599959</v>
      </c>
      <c r="D76" s="255" t="s">
        <v>1248</v>
      </c>
      <c r="E76" s="62"/>
      <c r="F76" s="206">
        <f t="shared" si="2"/>
        <v>0.87706894868632024</v>
      </c>
      <c r="G76" s="206" t="str">
        <f t="shared" si="3"/>
        <v/>
      </c>
      <c r="H76" s="64"/>
      <c r="L76" s="64"/>
      <c r="M76" s="64"/>
      <c r="N76" s="96"/>
    </row>
    <row r="77" spans="1:14" x14ac:dyDescent="0.35">
      <c r="A77" s="66" t="s">
        <v>169</v>
      </c>
      <c r="B77" s="100" t="s">
        <v>148</v>
      </c>
      <c r="C77" s="194">
        <f>SUM(C70:C76)</f>
        <v>6376.0402757799957</v>
      </c>
      <c r="D77" s="194">
        <f>SUM(D70:D76)</f>
        <v>0</v>
      </c>
      <c r="E77" s="83"/>
      <c r="F77" s="207">
        <f>SUM(F70:F76)</f>
        <v>1</v>
      </c>
      <c r="G77" s="207">
        <f>SUM(G70:G76)</f>
        <v>0</v>
      </c>
      <c r="H77" s="64"/>
      <c r="L77" s="64"/>
      <c r="M77" s="64"/>
      <c r="N77" s="96"/>
    </row>
    <row r="78" spans="1:14" outlineLevel="1" x14ac:dyDescent="0.3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5">
      <c r="A80" s="66" t="s">
        <v>174</v>
      </c>
      <c r="B80" s="101" t="s">
        <v>175</v>
      </c>
      <c r="C80" s="194"/>
      <c r="D80" s="194"/>
      <c r="E80" s="83"/>
      <c r="F80" s="206">
        <f t="shared" si="5"/>
        <v>0</v>
      </c>
      <c r="G80" s="206" t="str">
        <f t="shared" si="4"/>
        <v/>
      </c>
      <c r="H80" s="64"/>
      <c r="L80" s="64"/>
      <c r="M80" s="64"/>
      <c r="N80" s="96"/>
    </row>
    <row r="81" spans="1:14" outlineLevel="1" x14ac:dyDescent="0.35">
      <c r="A81" s="66" t="s">
        <v>176</v>
      </c>
      <c r="B81" s="101" t="s">
        <v>177</v>
      </c>
      <c r="C81" s="194"/>
      <c r="D81" s="194"/>
      <c r="E81" s="83"/>
      <c r="F81" s="206">
        <f t="shared" si="5"/>
        <v>0</v>
      </c>
      <c r="G81" s="206" t="str">
        <f t="shared" si="4"/>
        <v/>
      </c>
      <c r="H81" s="64"/>
      <c r="L81" s="64"/>
      <c r="M81" s="64"/>
      <c r="N81" s="96"/>
    </row>
    <row r="82" spans="1:14" outlineLevel="1" x14ac:dyDescent="0.35">
      <c r="A82" s="66" t="s">
        <v>178</v>
      </c>
      <c r="B82" s="101" t="s">
        <v>179</v>
      </c>
      <c r="C82" s="194"/>
      <c r="D82" s="194"/>
      <c r="E82" s="83"/>
      <c r="F82" s="206">
        <f t="shared" si="5"/>
        <v>0</v>
      </c>
      <c r="G82" s="206" t="str">
        <f t="shared" si="4"/>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t="str">
        <f t="shared" si="4"/>
        <v/>
      </c>
      <c r="H86" s="64"/>
      <c r="L86" s="64"/>
      <c r="M86" s="64"/>
      <c r="N86" s="96"/>
    </row>
    <row r="87" spans="1:14" outlineLevel="1" x14ac:dyDescent="0.35">
      <c r="A87" s="66" t="s">
        <v>184</v>
      </c>
      <c r="B87" s="101"/>
      <c r="C87" s="91"/>
      <c r="D87" s="91"/>
      <c r="E87" s="83"/>
      <c r="F87" s="92">
        <f t="shared" si="5"/>
        <v>0</v>
      </c>
      <c r="G87" s="92" t="str">
        <f t="shared" si="4"/>
        <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3.7121676067687353</v>
      </c>
      <c r="D89" s="196">
        <f>C89+1</f>
        <v>4.7121676067687357</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0</v>
      </c>
      <c r="D93" s="192">
        <v>0</v>
      </c>
      <c r="E93" s="62"/>
      <c r="F93" s="206">
        <f>IF($C$100=0,"",IF(C93="[for completion]","",IF(C93="","",C93/$C$100)))</f>
        <v>0</v>
      </c>
      <c r="G93" s="206">
        <f>IF($D$100=0,"",IF(D93="[Mark as ND1 if not relevant]","",IF(D93="","",D93/$D$100)))</f>
        <v>0</v>
      </c>
      <c r="H93" s="64"/>
      <c r="L93" s="64"/>
      <c r="M93" s="64"/>
      <c r="N93" s="96"/>
    </row>
    <row r="94" spans="1:14" x14ac:dyDescent="0.35">
      <c r="A94" s="66" t="s">
        <v>191</v>
      </c>
      <c r="B94" s="182" t="s">
        <v>1592</v>
      </c>
      <c r="C94" s="192">
        <v>2750</v>
      </c>
      <c r="D94" s="192">
        <v>0</v>
      </c>
      <c r="E94" s="62"/>
      <c r="F94" s="206">
        <f t="shared" ref="F94:F99" si="6">IF($C$100=0,"",IF(C94="[for completion]","",IF(C94="","",C94/$C$100)))</f>
        <v>0.6470588235294118</v>
      </c>
      <c r="G94" s="206">
        <f t="shared" ref="G94:G99" si="7">IF($D$100=0,"",IF(D94="[Mark as ND1 if not relevant]","",IF(D94="","",D94/$D$100)))</f>
        <v>0</v>
      </c>
      <c r="H94" s="64"/>
      <c r="L94" s="64"/>
      <c r="M94" s="64"/>
      <c r="N94" s="96"/>
    </row>
    <row r="95" spans="1:14" x14ac:dyDescent="0.35">
      <c r="A95" s="66" t="s">
        <v>192</v>
      </c>
      <c r="B95" s="182" t="s">
        <v>1593</v>
      </c>
      <c r="C95" s="192">
        <v>0</v>
      </c>
      <c r="D95" s="192">
        <v>2750</v>
      </c>
      <c r="E95" s="62"/>
      <c r="F95" s="206">
        <f t="shared" si="6"/>
        <v>0</v>
      </c>
      <c r="G95" s="206">
        <f t="shared" si="7"/>
        <v>0.6470588235294118</v>
      </c>
      <c r="H95" s="64"/>
      <c r="L95" s="64"/>
      <c r="M95" s="64"/>
      <c r="N95" s="96"/>
    </row>
    <row r="96" spans="1:14" x14ac:dyDescent="0.35">
      <c r="A96" s="66" t="s">
        <v>193</v>
      </c>
      <c r="B96" s="182" t="s">
        <v>1594</v>
      </c>
      <c r="C96" s="192">
        <v>0</v>
      </c>
      <c r="D96" s="192">
        <v>0</v>
      </c>
      <c r="E96" s="62"/>
      <c r="F96" s="206">
        <f t="shared" si="6"/>
        <v>0</v>
      </c>
      <c r="G96" s="206">
        <f t="shared" si="7"/>
        <v>0</v>
      </c>
      <c r="H96" s="64"/>
      <c r="L96" s="64"/>
      <c r="M96" s="64"/>
      <c r="N96" s="96"/>
    </row>
    <row r="97" spans="1:14" x14ac:dyDescent="0.35">
      <c r="A97" s="66" t="s">
        <v>194</v>
      </c>
      <c r="B97" s="182" t="s">
        <v>1595</v>
      </c>
      <c r="C97" s="192">
        <v>0</v>
      </c>
      <c r="D97" s="192">
        <v>0</v>
      </c>
      <c r="E97" s="62"/>
      <c r="F97" s="206">
        <f t="shared" si="6"/>
        <v>0</v>
      </c>
      <c r="G97" s="206">
        <f t="shared" si="7"/>
        <v>0</v>
      </c>
      <c r="H97" s="64"/>
      <c r="L97" s="64"/>
      <c r="M97" s="64"/>
    </row>
    <row r="98" spans="1:14" x14ac:dyDescent="0.35">
      <c r="A98" s="66" t="s">
        <v>195</v>
      </c>
      <c r="B98" s="182" t="s">
        <v>1596</v>
      </c>
      <c r="C98" s="192">
        <v>1500</v>
      </c>
      <c r="D98" s="192">
        <v>1500</v>
      </c>
      <c r="E98" s="62"/>
      <c r="F98" s="206">
        <f t="shared" si="6"/>
        <v>0.35294117647058826</v>
      </c>
      <c r="G98" s="206">
        <f t="shared" si="7"/>
        <v>0.35294117647058826</v>
      </c>
      <c r="H98" s="64"/>
      <c r="L98" s="64"/>
      <c r="M98" s="64"/>
    </row>
    <row r="99" spans="1:14" x14ac:dyDescent="0.35">
      <c r="A99" s="66" t="s">
        <v>196</v>
      </c>
      <c r="B99" s="182" t="s">
        <v>1597</v>
      </c>
      <c r="C99" s="192">
        <v>0</v>
      </c>
      <c r="D99" s="192">
        <v>0</v>
      </c>
      <c r="E99" s="62"/>
      <c r="F99" s="206">
        <f t="shared" si="6"/>
        <v>0</v>
      </c>
      <c r="G99" s="206">
        <f t="shared" si="7"/>
        <v>0</v>
      </c>
      <c r="H99" s="64"/>
      <c r="L99" s="64"/>
      <c r="M99" s="64"/>
    </row>
    <row r="100" spans="1:14" x14ac:dyDescent="0.35">
      <c r="A100" s="66" t="s">
        <v>197</v>
      </c>
      <c r="B100" s="100" t="s">
        <v>148</v>
      </c>
      <c r="C100" s="194">
        <f>SUM(C93:C99)</f>
        <v>4250</v>
      </c>
      <c r="D100" s="194">
        <f>SUM(D93:D99)</f>
        <v>4250</v>
      </c>
      <c r="E100" s="83"/>
      <c r="F100" s="207">
        <f>SUM(F93:F99)</f>
        <v>1</v>
      </c>
      <c r="G100" s="207">
        <f>SUM(G93:G99)</f>
        <v>1</v>
      </c>
      <c r="H100" s="64"/>
      <c r="L100" s="64"/>
      <c r="M100" s="64"/>
    </row>
    <row r="101" spans="1:14" outlineLevel="1" x14ac:dyDescent="0.35">
      <c r="A101" s="66" t="s">
        <v>198</v>
      </c>
      <c r="B101" s="101" t="s">
        <v>171</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199</v>
      </c>
      <c r="B102" s="101" t="s">
        <v>173</v>
      </c>
      <c r="C102" s="194"/>
      <c r="D102" s="194"/>
      <c r="E102" s="83"/>
      <c r="F102" s="206">
        <f t="shared" si="8"/>
        <v>0</v>
      </c>
      <c r="G102" s="206">
        <f t="shared" si="9"/>
        <v>0</v>
      </c>
      <c r="H102" s="64"/>
      <c r="L102" s="64"/>
      <c r="M102" s="64"/>
    </row>
    <row r="103" spans="1:14" outlineLevel="1" x14ac:dyDescent="0.35">
      <c r="A103" s="66" t="s">
        <v>200</v>
      </c>
      <c r="B103" s="101" t="s">
        <v>175</v>
      </c>
      <c r="C103" s="194"/>
      <c r="D103" s="194"/>
      <c r="E103" s="83"/>
      <c r="F103" s="206">
        <f t="shared" si="8"/>
        <v>0</v>
      </c>
      <c r="G103" s="206">
        <f t="shared" si="9"/>
        <v>0</v>
      </c>
      <c r="H103" s="64"/>
      <c r="L103" s="64"/>
      <c r="M103" s="64"/>
    </row>
    <row r="104" spans="1:14" outlineLevel="1" x14ac:dyDescent="0.35">
      <c r="A104" s="66" t="s">
        <v>201</v>
      </c>
      <c r="B104" s="101" t="s">
        <v>177</v>
      </c>
      <c r="C104" s="194"/>
      <c r="D104" s="194"/>
      <c r="E104" s="83"/>
      <c r="F104" s="206">
        <f t="shared" si="8"/>
        <v>0</v>
      </c>
      <c r="G104" s="206">
        <f t="shared" si="9"/>
        <v>0</v>
      </c>
      <c r="H104" s="64"/>
      <c r="L104" s="64"/>
      <c r="M104" s="64"/>
    </row>
    <row r="105" spans="1:14" outlineLevel="1" x14ac:dyDescent="0.35">
      <c r="A105" s="66" t="s">
        <v>202</v>
      </c>
      <c r="B105" s="101" t="s">
        <v>179</v>
      </c>
      <c r="C105" s="194"/>
      <c r="D105" s="194"/>
      <c r="E105" s="83"/>
      <c r="F105" s="206">
        <f t="shared" si="8"/>
        <v>0</v>
      </c>
      <c r="G105" s="206">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f>C58</f>
        <v>6376.0402757800703</v>
      </c>
      <c r="D112" s="192">
        <f>C58</f>
        <v>6376.0402757800703</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5">
      <c r="A113" s="66" t="s">
        <v>214</v>
      </c>
      <c r="B113" s="83" t="s">
        <v>1601</v>
      </c>
      <c r="C113" s="192">
        <v>0</v>
      </c>
      <c r="D113" s="255">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192">
        <v>0</v>
      </c>
      <c r="D114" s="255">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192">
        <v>0</v>
      </c>
      <c r="D115" s="255">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192">
        <v>0</v>
      </c>
      <c r="D116" s="255">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192">
        <v>0</v>
      </c>
      <c r="D117" s="255">
        <v>0</v>
      </c>
      <c r="E117" s="83"/>
      <c r="F117" s="206">
        <f t="shared" si="10"/>
        <v>0</v>
      </c>
      <c r="G117" s="206">
        <f t="shared" si="11"/>
        <v>0</v>
      </c>
      <c r="I117" s="66"/>
      <c r="J117" s="66"/>
      <c r="K117" s="66"/>
      <c r="L117" s="83" t="s">
        <v>224</v>
      </c>
      <c r="M117" s="64"/>
      <c r="N117" s="64"/>
    </row>
    <row r="118" spans="1:14" x14ac:dyDescent="0.35">
      <c r="A118" s="66" t="s">
        <v>220</v>
      </c>
      <c r="B118" s="83" t="s">
        <v>226</v>
      </c>
      <c r="C118" s="192">
        <v>0</v>
      </c>
      <c r="D118" s="255">
        <v>0</v>
      </c>
      <c r="E118" s="83"/>
      <c r="F118" s="206">
        <f t="shared" si="10"/>
        <v>0</v>
      </c>
      <c r="G118" s="206">
        <f t="shared" si="11"/>
        <v>0</v>
      </c>
      <c r="L118" s="83" t="s">
        <v>226</v>
      </c>
      <c r="M118" s="64"/>
    </row>
    <row r="119" spans="1:14" x14ac:dyDescent="0.35">
      <c r="A119" s="66" t="s">
        <v>221</v>
      </c>
      <c r="B119" s="83" t="s">
        <v>1604</v>
      </c>
      <c r="C119" s="192">
        <v>0</v>
      </c>
      <c r="D119" s="255">
        <v>0</v>
      </c>
      <c r="E119" s="83"/>
      <c r="F119" s="206">
        <f t="shared" si="10"/>
        <v>0</v>
      </c>
      <c r="G119" s="206">
        <f t="shared" si="11"/>
        <v>0</v>
      </c>
      <c r="L119" s="83" t="s">
        <v>1604</v>
      </c>
      <c r="M119" s="64"/>
    </row>
    <row r="120" spans="1:14" x14ac:dyDescent="0.35">
      <c r="A120" s="66" t="s">
        <v>223</v>
      </c>
      <c r="B120" s="83" t="s">
        <v>228</v>
      </c>
      <c r="C120" s="192">
        <v>0</v>
      </c>
      <c r="D120" s="255">
        <v>0</v>
      </c>
      <c r="E120" s="83"/>
      <c r="F120" s="206">
        <f t="shared" si="10"/>
        <v>0</v>
      </c>
      <c r="G120" s="206">
        <f t="shared" si="11"/>
        <v>0</v>
      </c>
      <c r="L120" s="83" t="s">
        <v>228</v>
      </c>
      <c r="M120" s="64"/>
    </row>
    <row r="121" spans="1:14" x14ac:dyDescent="0.35">
      <c r="A121" s="66" t="s">
        <v>225</v>
      </c>
      <c r="B121" s="83" t="s">
        <v>1611</v>
      </c>
      <c r="C121" s="192">
        <v>0</v>
      </c>
      <c r="D121" s="255">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192">
        <v>0</v>
      </c>
      <c r="D122" s="255">
        <v>0</v>
      </c>
      <c r="E122" s="83"/>
      <c r="F122" s="206">
        <f t="shared" si="10"/>
        <v>0</v>
      </c>
      <c r="G122" s="206">
        <f t="shared" si="11"/>
        <v>0</v>
      </c>
      <c r="L122" s="83" t="s">
        <v>230</v>
      </c>
      <c r="M122" s="64"/>
    </row>
    <row r="123" spans="1:14" x14ac:dyDescent="0.35">
      <c r="A123" s="66" t="s">
        <v>229</v>
      </c>
      <c r="B123" s="83" t="s">
        <v>217</v>
      </c>
      <c r="C123" s="192">
        <v>0</v>
      </c>
      <c r="D123" s="255">
        <v>0</v>
      </c>
      <c r="E123" s="83"/>
      <c r="F123" s="206">
        <f t="shared" si="10"/>
        <v>0</v>
      </c>
      <c r="G123" s="206">
        <f t="shared" si="11"/>
        <v>0</v>
      </c>
      <c r="L123" s="83" t="s">
        <v>217</v>
      </c>
      <c r="M123" s="64"/>
    </row>
    <row r="124" spans="1:14" x14ac:dyDescent="0.35">
      <c r="A124" s="66" t="s">
        <v>231</v>
      </c>
      <c r="B124" s="182" t="s">
        <v>1606</v>
      </c>
      <c r="C124" s="192">
        <v>0</v>
      </c>
      <c r="D124" s="255">
        <v>0</v>
      </c>
      <c r="E124" s="83"/>
      <c r="F124" s="206">
        <f t="shared" si="10"/>
        <v>0</v>
      </c>
      <c r="G124" s="206">
        <f t="shared" si="11"/>
        <v>0</v>
      </c>
      <c r="L124" s="182" t="s">
        <v>1606</v>
      </c>
      <c r="M124" s="64"/>
    </row>
    <row r="125" spans="1:14" x14ac:dyDescent="0.35">
      <c r="A125" s="66" t="s">
        <v>233</v>
      </c>
      <c r="B125" s="83" t="s">
        <v>232</v>
      </c>
      <c r="C125" s="192">
        <v>0</v>
      </c>
      <c r="D125" s="255">
        <v>0</v>
      </c>
      <c r="E125" s="83"/>
      <c r="F125" s="206">
        <f t="shared" si="10"/>
        <v>0</v>
      </c>
      <c r="G125" s="206">
        <f t="shared" si="11"/>
        <v>0</v>
      </c>
      <c r="L125" s="83" t="s">
        <v>232</v>
      </c>
      <c r="M125" s="64"/>
    </row>
    <row r="126" spans="1:14" x14ac:dyDescent="0.35">
      <c r="A126" s="66" t="s">
        <v>235</v>
      </c>
      <c r="B126" s="83" t="s">
        <v>234</v>
      </c>
      <c r="C126" s="192">
        <v>0</v>
      </c>
      <c r="D126" s="255">
        <v>0</v>
      </c>
      <c r="E126" s="83"/>
      <c r="F126" s="206">
        <f t="shared" si="10"/>
        <v>0</v>
      </c>
      <c r="G126" s="206">
        <f t="shared" si="11"/>
        <v>0</v>
      </c>
      <c r="H126" s="96"/>
      <c r="L126" s="83" t="s">
        <v>234</v>
      </c>
      <c r="M126" s="64"/>
    </row>
    <row r="127" spans="1:14" x14ac:dyDescent="0.35">
      <c r="A127" s="66" t="s">
        <v>236</v>
      </c>
      <c r="B127" s="83" t="s">
        <v>1605</v>
      </c>
      <c r="C127" s="192">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192">
        <v>0</v>
      </c>
      <c r="D128" s="255">
        <v>0</v>
      </c>
      <c r="E128" s="83"/>
      <c r="F128" s="206">
        <f t="shared" si="10"/>
        <v>0</v>
      </c>
      <c r="G128" s="206">
        <f t="shared" si="11"/>
        <v>0</v>
      </c>
      <c r="H128" s="64"/>
      <c r="L128" s="64"/>
      <c r="M128" s="64"/>
    </row>
    <row r="129" spans="1:14" x14ac:dyDescent="0.35">
      <c r="A129" s="66" t="s">
        <v>1610</v>
      </c>
      <c r="B129" s="100" t="s">
        <v>148</v>
      </c>
      <c r="C129" s="192">
        <f>SUM(C112:C128)</f>
        <v>6376.0402757800703</v>
      </c>
      <c r="D129" s="192">
        <f>SUM(D112:D128)</f>
        <v>6376.0402757800703</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f>C100</f>
        <v>4250</v>
      </c>
      <c r="D138" s="192">
        <f>C100</f>
        <v>4250</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246</v>
      </c>
      <c r="B139" s="83" t="s">
        <v>1601</v>
      </c>
      <c r="C139" s="255">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255">
        <v>0</v>
      </c>
      <c r="D140" s="255">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255">
        <v>0</v>
      </c>
      <c r="D141" s="255">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255">
        <v>0</v>
      </c>
      <c r="D142" s="255">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255">
        <v>0</v>
      </c>
      <c r="D143" s="255">
        <v>0</v>
      </c>
      <c r="E143" s="83"/>
      <c r="F143" s="206">
        <f t="shared" si="18"/>
        <v>0</v>
      </c>
      <c r="G143" s="206">
        <f t="shared" si="19"/>
        <v>0</v>
      </c>
      <c r="H143" s="64"/>
      <c r="I143" s="66"/>
      <c r="J143" s="66"/>
      <c r="K143" s="66"/>
      <c r="L143" s="64"/>
      <c r="M143" s="64"/>
      <c r="N143" s="64"/>
    </row>
    <row r="144" spans="1:14" x14ac:dyDescent="0.35">
      <c r="A144" s="66" t="s">
        <v>251</v>
      </c>
      <c r="B144" s="83" t="s">
        <v>226</v>
      </c>
      <c r="C144" s="255">
        <v>0</v>
      </c>
      <c r="D144" s="255">
        <v>0</v>
      </c>
      <c r="E144" s="83"/>
      <c r="F144" s="206">
        <f t="shared" si="18"/>
        <v>0</v>
      </c>
      <c r="G144" s="206">
        <f t="shared" si="19"/>
        <v>0</v>
      </c>
      <c r="H144" s="64"/>
      <c r="L144" s="64"/>
      <c r="M144" s="64"/>
    </row>
    <row r="145" spans="1:14" x14ac:dyDescent="0.35">
      <c r="A145" s="66" t="s">
        <v>252</v>
      </c>
      <c r="B145" s="83" t="s">
        <v>1604</v>
      </c>
      <c r="C145" s="255">
        <v>0</v>
      </c>
      <c r="D145" s="255">
        <v>0</v>
      </c>
      <c r="E145" s="83"/>
      <c r="F145" s="206">
        <f t="shared" si="18"/>
        <v>0</v>
      </c>
      <c r="G145" s="206">
        <f t="shared" si="19"/>
        <v>0</v>
      </c>
      <c r="H145" s="64"/>
      <c r="L145" s="64"/>
      <c r="M145" s="64"/>
      <c r="N145" s="96"/>
    </row>
    <row r="146" spans="1:14" x14ac:dyDescent="0.35">
      <c r="A146" s="66" t="s">
        <v>253</v>
      </c>
      <c r="B146" s="83" t="s">
        <v>228</v>
      </c>
      <c r="C146" s="255">
        <v>0</v>
      </c>
      <c r="D146" s="255">
        <v>0</v>
      </c>
      <c r="E146" s="83"/>
      <c r="F146" s="206">
        <f t="shared" si="18"/>
        <v>0</v>
      </c>
      <c r="G146" s="206">
        <f t="shared" si="19"/>
        <v>0</v>
      </c>
      <c r="H146" s="64"/>
      <c r="L146" s="64"/>
      <c r="M146" s="64"/>
      <c r="N146" s="96"/>
    </row>
    <row r="147" spans="1:14" x14ac:dyDescent="0.35">
      <c r="A147" s="66" t="s">
        <v>254</v>
      </c>
      <c r="B147" s="83" t="s">
        <v>1611</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255">
        <v>0</v>
      </c>
      <c r="D149" s="255">
        <v>0</v>
      </c>
      <c r="E149" s="83"/>
      <c r="F149" s="206">
        <f t="shared" si="22"/>
        <v>0</v>
      </c>
      <c r="G149" s="206">
        <f t="shared" si="23"/>
        <v>0</v>
      </c>
      <c r="H149" s="64"/>
      <c r="L149" s="64"/>
      <c r="M149" s="64"/>
      <c r="N149" s="96"/>
    </row>
    <row r="150" spans="1:14" x14ac:dyDescent="0.35">
      <c r="A150" s="66" t="s">
        <v>257</v>
      </c>
      <c r="B150" s="182" t="s">
        <v>1606</v>
      </c>
      <c r="C150" s="255">
        <v>0</v>
      </c>
      <c r="D150" s="255">
        <v>0</v>
      </c>
      <c r="E150" s="83"/>
      <c r="F150" s="206">
        <f t="shared" si="22"/>
        <v>0</v>
      </c>
      <c r="G150" s="206">
        <f t="shared" si="23"/>
        <v>0</v>
      </c>
      <c r="H150" s="64"/>
      <c r="L150" s="64"/>
      <c r="M150" s="64"/>
      <c r="N150" s="96"/>
    </row>
    <row r="151" spans="1:14" x14ac:dyDescent="0.35">
      <c r="A151" s="66" t="s">
        <v>258</v>
      </c>
      <c r="B151" s="83" t="s">
        <v>232</v>
      </c>
      <c r="C151" s="255">
        <v>0</v>
      </c>
      <c r="D151" s="255">
        <v>0</v>
      </c>
      <c r="E151" s="83"/>
      <c r="F151" s="206">
        <f t="shared" si="22"/>
        <v>0</v>
      </c>
      <c r="G151" s="206">
        <f t="shared" si="23"/>
        <v>0</v>
      </c>
      <c r="H151" s="64"/>
      <c r="L151" s="64"/>
      <c r="M151" s="64"/>
      <c r="N151" s="96"/>
    </row>
    <row r="152" spans="1:14" x14ac:dyDescent="0.35">
      <c r="A152" s="66" t="s">
        <v>259</v>
      </c>
      <c r="B152" s="83" t="s">
        <v>234</v>
      </c>
      <c r="C152" s="255">
        <v>0</v>
      </c>
      <c r="D152" s="255">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4250</v>
      </c>
      <c r="D155" s="192">
        <f>SUM(D138:D154)</f>
        <v>4250</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1000</v>
      </c>
      <c r="D164" s="192">
        <v>1000</v>
      </c>
      <c r="E164" s="104"/>
      <c r="F164" s="206">
        <f>IF($C$167=0,"",IF(C164="[for completion]","",IF(C164="","",C164/$C$167)))</f>
        <v>0.23529411764705882</v>
      </c>
      <c r="G164" s="206">
        <f>IF($D$167=0,"",IF(D164="[for completion]","",IF(D164="","",D164/$D$167)))</f>
        <v>0.23529411764705882</v>
      </c>
      <c r="H164" s="64"/>
      <c r="L164" s="64"/>
      <c r="M164" s="64"/>
      <c r="N164" s="96"/>
    </row>
    <row r="165" spans="1:14" x14ac:dyDescent="0.35">
      <c r="A165" s="66" t="s">
        <v>272</v>
      </c>
      <c r="B165" s="64" t="s">
        <v>273</v>
      </c>
      <c r="C165" s="192">
        <v>3250</v>
      </c>
      <c r="D165" s="192">
        <v>3250</v>
      </c>
      <c r="E165" s="104"/>
      <c r="F165" s="206">
        <f t="shared" ref="F165:F166" si="26">IF($C$167=0,"",IF(C165="[for completion]","",IF(C165="","",C165/$C$167)))</f>
        <v>0.76470588235294112</v>
      </c>
      <c r="G165" s="206">
        <f t="shared" ref="G165:G166" si="27">IF($D$167=0,"",IF(D165="[for completion]","",IF(D165="","",D165/$D$167)))</f>
        <v>0.76470588235294112</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4250</v>
      </c>
      <c r="D167" s="209">
        <f>SUM(D164:D166)</f>
        <v>4250</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f>IF($C$179=0,"",IF(C174="[for completion]","",C174/$C$179))</f>
        <v>0</v>
      </c>
      <c r="G174" s="92"/>
      <c r="H174" s="64"/>
      <c r="L174" s="64"/>
      <c r="M174" s="64"/>
      <c r="N174" s="96"/>
    </row>
    <row r="175" spans="1:14" ht="30.75" customHeight="1" x14ac:dyDescent="0.35">
      <c r="A175" s="66" t="s">
        <v>9</v>
      </c>
      <c r="B175" s="83" t="s">
        <v>1417</v>
      </c>
      <c r="C175" s="192">
        <f>C56</f>
        <v>124.17140000000001</v>
      </c>
      <c r="E175" s="94"/>
      <c r="F175" s="206">
        <f>IF($C$179=0,"",IF(C175="[for completion]","",C175/$C$179))</f>
        <v>1</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f t="shared" ref="F177:F187" si="28">IF($C$179=0,"",IF(C177="[for completion]","",C177/$C$179))</f>
        <v>0</v>
      </c>
      <c r="G177" s="92"/>
      <c r="H177" s="64"/>
      <c r="L177" s="64"/>
      <c r="M177" s="64"/>
      <c r="N177" s="96"/>
    </row>
    <row r="178" spans="1:14" x14ac:dyDescent="0.35">
      <c r="A178" s="66" t="s">
        <v>289</v>
      </c>
      <c r="B178" s="83" t="s">
        <v>146</v>
      </c>
      <c r="C178" s="192">
        <v>0</v>
      </c>
      <c r="E178" s="94"/>
      <c r="F178" s="206">
        <f t="shared" si="28"/>
        <v>0</v>
      </c>
      <c r="G178" s="92"/>
      <c r="H178" s="64"/>
      <c r="L178" s="64"/>
      <c r="M178" s="64"/>
      <c r="N178" s="96"/>
    </row>
    <row r="179" spans="1:14" x14ac:dyDescent="0.35">
      <c r="A179" s="66" t="s">
        <v>10</v>
      </c>
      <c r="B179" s="100" t="s">
        <v>148</v>
      </c>
      <c r="C179" s="194">
        <f>SUM(C174:C178)</f>
        <v>124.17140000000001</v>
      </c>
      <c r="E179" s="94"/>
      <c r="F179" s="207">
        <f>SUM(F174:F178)</f>
        <v>1</v>
      </c>
      <c r="G179" s="92"/>
      <c r="H179" s="64"/>
      <c r="L179" s="64"/>
      <c r="M179" s="64"/>
      <c r="N179" s="96"/>
    </row>
    <row r="180" spans="1:14" outlineLevel="1" x14ac:dyDescent="0.35">
      <c r="A180" s="66" t="s">
        <v>290</v>
      </c>
      <c r="B180" s="106" t="s">
        <v>291</v>
      </c>
      <c r="C180" s="192"/>
      <c r="E180" s="94"/>
      <c r="F180" s="206">
        <f t="shared" si="28"/>
        <v>0</v>
      </c>
      <c r="G180" s="92"/>
      <c r="H180" s="64"/>
      <c r="L180" s="64"/>
      <c r="M180" s="64"/>
      <c r="N180" s="96"/>
    </row>
    <row r="181" spans="1:14" s="106" customFormat="1" ht="29" outlineLevel="1" x14ac:dyDescent="0.35">
      <c r="A181" s="66" t="s">
        <v>292</v>
      </c>
      <c r="B181" s="106" t="s">
        <v>293</v>
      </c>
      <c r="C181" s="210"/>
      <c r="F181" s="206">
        <f t="shared" si="28"/>
        <v>0</v>
      </c>
    </row>
    <row r="182" spans="1:14" ht="29" outlineLevel="1" x14ac:dyDescent="0.35">
      <c r="A182" s="66" t="s">
        <v>294</v>
      </c>
      <c r="B182" s="106" t="s">
        <v>295</v>
      </c>
      <c r="C182" s="192"/>
      <c r="E182" s="94"/>
      <c r="F182" s="206">
        <f t="shared" si="28"/>
        <v>0</v>
      </c>
      <c r="G182" s="92"/>
      <c r="H182" s="64"/>
      <c r="L182" s="64"/>
      <c r="M182" s="64"/>
      <c r="N182" s="96"/>
    </row>
    <row r="183" spans="1:14" outlineLevel="1" x14ac:dyDescent="0.35">
      <c r="A183" s="66" t="s">
        <v>296</v>
      </c>
      <c r="B183" s="106" t="s">
        <v>297</v>
      </c>
      <c r="C183" s="192"/>
      <c r="E183" s="94"/>
      <c r="F183" s="206">
        <f t="shared" si="28"/>
        <v>0</v>
      </c>
      <c r="G183" s="92"/>
      <c r="H183" s="64"/>
      <c r="L183" s="64"/>
      <c r="M183" s="64"/>
      <c r="N183" s="96"/>
    </row>
    <row r="184" spans="1:14" s="106" customFormat="1" outlineLevel="1" x14ac:dyDescent="0.35">
      <c r="A184" s="66" t="s">
        <v>298</v>
      </c>
      <c r="B184" s="106" t="s">
        <v>299</v>
      </c>
      <c r="C184" s="210"/>
      <c r="F184" s="206">
        <f t="shared" si="28"/>
        <v>0</v>
      </c>
    </row>
    <row r="185" spans="1:14" outlineLevel="1" x14ac:dyDescent="0.35">
      <c r="A185" s="66" t="s">
        <v>300</v>
      </c>
      <c r="B185" s="106" t="s">
        <v>301</v>
      </c>
      <c r="C185" s="192"/>
      <c r="E185" s="94"/>
      <c r="F185" s="206">
        <f t="shared" si="28"/>
        <v>0</v>
      </c>
      <c r="G185" s="92"/>
      <c r="H185" s="64"/>
      <c r="L185" s="64"/>
      <c r="M185" s="64"/>
      <c r="N185" s="96"/>
    </row>
    <row r="186" spans="1:14" outlineLevel="1" x14ac:dyDescent="0.35">
      <c r="A186" s="66" t="s">
        <v>302</v>
      </c>
      <c r="B186" s="106" t="s">
        <v>303</v>
      </c>
      <c r="C186" s="192"/>
      <c r="E186" s="94"/>
      <c r="F186" s="206">
        <f t="shared" si="28"/>
        <v>0</v>
      </c>
      <c r="G186" s="92"/>
      <c r="H186" s="64"/>
      <c r="L186" s="64"/>
      <c r="M186" s="64"/>
      <c r="N186" s="96"/>
    </row>
    <row r="187" spans="1:14" outlineLevel="1" x14ac:dyDescent="0.35">
      <c r="A187" s="66" t="s">
        <v>304</v>
      </c>
      <c r="B187" s="106" t="s">
        <v>305</v>
      </c>
      <c r="C187" s="192"/>
      <c r="E187" s="94"/>
      <c r="F187" s="206">
        <f t="shared" si="28"/>
        <v>0</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f>+C56</f>
        <v>124.17140000000001</v>
      </c>
      <c r="E193" s="91"/>
      <c r="F193" s="206">
        <f t="shared" ref="F193:F206" si="29">IF($C$208=0,"",IF(C193="[for completion]","",C193/$C$208))</f>
        <v>1</v>
      </c>
      <c r="G193" s="92"/>
      <c r="H193" s="64"/>
      <c r="L193" s="64"/>
      <c r="M193" s="64"/>
      <c r="N193" s="96"/>
    </row>
    <row r="194" spans="1:14" x14ac:dyDescent="0.35">
      <c r="A194" s="66" t="s">
        <v>313</v>
      </c>
      <c r="B194" s="83" t="s">
        <v>314</v>
      </c>
      <c r="C194" s="192">
        <v>0</v>
      </c>
      <c r="E194" s="94"/>
      <c r="F194" s="206">
        <f t="shared" si="29"/>
        <v>0</v>
      </c>
      <c r="G194" s="94"/>
      <c r="H194" s="64"/>
      <c r="L194" s="64"/>
      <c r="M194" s="64"/>
      <c r="N194" s="96"/>
    </row>
    <row r="195" spans="1:14" x14ac:dyDescent="0.35">
      <c r="A195" s="66" t="s">
        <v>315</v>
      </c>
      <c r="B195" s="83" t="s">
        <v>316</v>
      </c>
      <c r="C195" s="192">
        <v>0</v>
      </c>
      <c r="E195" s="94"/>
      <c r="F195" s="206">
        <f t="shared" si="29"/>
        <v>0</v>
      </c>
      <c r="G195" s="94"/>
      <c r="H195" s="64"/>
      <c r="L195" s="64"/>
      <c r="M195" s="64"/>
      <c r="N195" s="96"/>
    </row>
    <row r="196" spans="1:14" x14ac:dyDescent="0.35">
      <c r="A196" s="66" t="s">
        <v>317</v>
      </c>
      <c r="B196" s="83" t="s">
        <v>318</v>
      </c>
      <c r="C196" s="192">
        <v>0</v>
      </c>
      <c r="E196" s="94"/>
      <c r="F196" s="206">
        <f t="shared" si="29"/>
        <v>0</v>
      </c>
      <c r="G196" s="94"/>
      <c r="H196" s="64"/>
      <c r="L196" s="64"/>
      <c r="M196" s="64"/>
      <c r="N196" s="96"/>
    </row>
    <row r="197" spans="1:14" x14ac:dyDescent="0.35">
      <c r="A197" s="66" t="s">
        <v>319</v>
      </c>
      <c r="B197" s="83" t="s">
        <v>320</v>
      </c>
      <c r="C197" s="192">
        <v>0</v>
      </c>
      <c r="E197" s="94"/>
      <c r="F197" s="206">
        <f t="shared" si="29"/>
        <v>0</v>
      </c>
      <c r="G197" s="94"/>
      <c r="H197" s="64"/>
      <c r="L197" s="64"/>
      <c r="M197" s="64"/>
      <c r="N197" s="96"/>
    </row>
    <row r="198" spans="1:14" x14ac:dyDescent="0.35">
      <c r="A198" s="66" t="s">
        <v>321</v>
      </c>
      <c r="B198" s="83" t="s">
        <v>322</v>
      </c>
      <c r="C198" s="192">
        <v>0</v>
      </c>
      <c r="E198" s="94"/>
      <c r="F198" s="206">
        <f t="shared" si="29"/>
        <v>0</v>
      </c>
      <c r="G198" s="94"/>
      <c r="H198" s="64"/>
      <c r="L198" s="64"/>
      <c r="M198" s="64"/>
      <c r="N198" s="96"/>
    </row>
    <row r="199" spans="1:14" x14ac:dyDescent="0.35">
      <c r="A199" s="66" t="s">
        <v>323</v>
      </c>
      <c r="B199" s="83" t="s">
        <v>324</v>
      </c>
      <c r="C199" s="192">
        <v>0</v>
      </c>
      <c r="E199" s="94"/>
      <c r="F199" s="206">
        <f t="shared" si="29"/>
        <v>0</v>
      </c>
      <c r="G199" s="94"/>
      <c r="H199" s="64"/>
      <c r="L199" s="64"/>
      <c r="M199" s="64"/>
      <c r="N199" s="96"/>
    </row>
    <row r="200" spans="1:14" x14ac:dyDescent="0.35">
      <c r="A200" s="66" t="s">
        <v>325</v>
      </c>
      <c r="B200" s="83" t="s">
        <v>12</v>
      </c>
      <c r="C200" s="192">
        <v>0</v>
      </c>
      <c r="E200" s="94"/>
      <c r="F200" s="206">
        <f t="shared" si="29"/>
        <v>0</v>
      </c>
      <c r="G200" s="94"/>
      <c r="H200" s="64"/>
      <c r="L200" s="64"/>
      <c r="M200" s="64"/>
      <c r="N200" s="96"/>
    </row>
    <row r="201" spans="1:14" x14ac:dyDescent="0.35">
      <c r="A201" s="66" t="s">
        <v>326</v>
      </c>
      <c r="B201" s="83" t="s">
        <v>327</v>
      </c>
      <c r="C201" s="192">
        <v>0</v>
      </c>
      <c r="E201" s="94"/>
      <c r="F201" s="206">
        <f t="shared" si="29"/>
        <v>0</v>
      </c>
      <c r="G201" s="94"/>
      <c r="H201" s="64"/>
      <c r="L201" s="64"/>
      <c r="M201" s="64"/>
      <c r="N201" s="96"/>
    </row>
    <row r="202" spans="1:14" x14ac:dyDescent="0.35">
      <c r="A202" s="66" t="s">
        <v>328</v>
      </c>
      <c r="B202" s="83" t="s">
        <v>329</v>
      </c>
      <c r="C202" s="192">
        <v>0</v>
      </c>
      <c r="E202" s="94"/>
      <c r="F202" s="206">
        <f t="shared" si="29"/>
        <v>0</v>
      </c>
      <c r="G202" s="94"/>
      <c r="H202" s="64"/>
      <c r="L202" s="64"/>
      <c r="M202" s="64"/>
      <c r="N202" s="96"/>
    </row>
    <row r="203" spans="1:14" x14ac:dyDescent="0.35">
      <c r="A203" s="66" t="s">
        <v>330</v>
      </c>
      <c r="B203" s="83" t="s">
        <v>331</v>
      </c>
      <c r="C203" s="192">
        <v>0</v>
      </c>
      <c r="E203" s="94"/>
      <c r="F203" s="206">
        <f t="shared" si="29"/>
        <v>0</v>
      </c>
      <c r="G203" s="94"/>
      <c r="H203" s="64"/>
      <c r="L203" s="64"/>
      <c r="M203" s="64"/>
      <c r="N203" s="96"/>
    </row>
    <row r="204" spans="1:14" x14ac:dyDescent="0.35">
      <c r="A204" s="66" t="s">
        <v>332</v>
      </c>
      <c r="B204" s="83" t="s">
        <v>333</v>
      </c>
      <c r="C204" s="192">
        <v>0</v>
      </c>
      <c r="E204" s="94"/>
      <c r="F204" s="206">
        <f t="shared" si="29"/>
        <v>0</v>
      </c>
      <c r="G204" s="94"/>
      <c r="H204" s="64"/>
      <c r="L204" s="64"/>
      <c r="M204" s="64"/>
      <c r="N204" s="96"/>
    </row>
    <row r="205" spans="1:14" x14ac:dyDescent="0.35">
      <c r="A205" s="66" t="s">
        <v>334</v>
      </c>
      <c r="B205" s="83" t="s">
        <v>335</v>
      </c>
      <c r="C205" s="192">
        <v>0</v>
      </c>
      <c r="E205" s="94"/>
      <c r="F205" s="206">
        <f t="shared" si="29"/>
        <v>0</v>
      </c>
      <c r="G205" s="94"/>
      <c r="H205" s="64"/>
      <c r="L205" s="64"/>
      <c r="M205" s="64"/>
      <c r="N205" s="96"/>
    </row>
    <row r="206" spans="1:14" x14ac:dyDescent="0.35">
      <c r="A206" s="66" t="s">
        <v>336</v>
      </c>
      <c r="B206" s="83" t="s">
        <v>146</v>
      </c>
      <c r="C206" s="192">
        <v>0</v>
      </c>
      <c r="E206" s="94"/>
      <c r="F206" s="206">
        <f t="shared" si="29"/>
        <v>0</v>
      </c>
      <c r="G206" s="94"/>
      <c r="H206" s="64"/>
      <c r="L206" s="64"/>
      <c r="M206" s="64"/>
      <c r="N206" s="96"/>
    </row>
    <row r="207" spans="1:14" x14ac:dyDescent="0.35">
      <c r="A207" s="66" t="s">
        <v>337</v>
      </c>
      <c r="B207" s="93" t="s">
        <v>338</v>
      </c>
      <c r="C207" s="192">
        <f>C193</f>
        <v>124.17140000000001</v>
      </c>
      <c r="E207" s="94"/>
      <c r="F207" s="206"/>
      <c r="G207" s="94"/>
      <c r="H207" s="64"/>
      <c r="L207" s="64"/>
      <c r="M207" s="64"/>
      <c r="N207" s="96"/>
    </row>
    <row r="208" spans="1:14" x14ac:dyDescent="0.35">
      <c r="A208" s="66" t="s">
        <v>339</v>
      </c>
      <c r="B208" s="100" t="s">
        <v>148</v>
      </c>
      <c r="C208" s="194">
        <f>SUM(C193:C206)</f>
        <v>124.17140000000001</v>
      </c>
      <c r="D208" s="83"/>
      <c r="E208" s="94"/>
      <c r="F208" s="207">
        <f>SUM(F193:F206)</f>
        <v>1</v>
      </c>
      <c r="G208" s="94"/>
      <c r="H208" s="64"/>
      <c r="L208" s="64"/>
      <c r="M208" s="64"/>
      <c r="N208" s="96"/>
    </row>
    <row r="209" spans="1:14" outlineLevel="1" x14ac:dyDescent="0.35">
      <c r="A209" s="66" t="s">
        <v>340</v>
      </c>
      <c r="B209" s="95" t="s">
        <v>150</v>
      </c>
      <c r="C209" s="192"/>
      <c r="E209" s="94"/>
      <c r="F209" s="206">
        <f>IF($C$208=0,"",IF(C209="[for completion]","",C209/$C$208))</f>
        <v>0</v>
      </c>
      <c r="G209" s="94"/>
      <c r="H209" s="64"/>
      <c r="L209" s="64"/>
      <c r="M209" s="64"/>
      <c r="N209" s="96"/>
    </row>
    <row r="210" spans="1:14" outlineLevel="1" x14ac:dyDescent="0.35">
      <c r="A210" s="66" t="s">
        <v>341</v>
      </c>
      <c r="B210" s="95" t="s">
        <v>150</v>
      </c>
      <c r="C210" s="192"/>
      <c r="E210" s="94"/>
      <c r="F210" s="206">
        <f t="shared" ref="F210:F215" si="30">IF($C$208=0,"",IF(C210="[for completion]","",C210/$C$208))</f>
        <v>0</v>
      </c>
      <c r="G210" s="94"/>
      <c r="H210" s="64"/>
      <c r="L210" s="64"/>
      <c r="M210" s="64"/>
      <c r="N210" s="96"/>
    </row>
    <row r="211" spans="1:14" outlineLevel="1" x14ac:dyDescent="0.35">
      <c r="A211" s="66" t="s">
        <v>342</v>
      </c>
      <c r="B211" s="95" t="s">
        <v>150</v>
      </c>
      <c r="C211" s="192"/>
      <c r="E211" s="94"/>
      <c r="F211" s="206">
        <f t="shared" si="30"/>
        <v>0</v>
      </c>
      <c r="G211" s="94"/>
      <c r="H211" s="64"/>
      <c r="L211" s="64"/>
      <c r="M211" s="64"/>
      <c r="N211" s="96"/>
    </row>
    <row r="212" spans="1:14" outlineLevel="1" x14ac:dyDescent="0.35">
      <c r="A212" s="66" t="s">
        <v>343</v>
      </c>
      <c r="B212" s="95" t="s">
        <v>150</v>
      </c>
      <c r="C212" s="192"/>
      <c r="E212" s="94"/>
      <c r="F212" s="206">
        <f t="shared" si="30"/>
        <v>0</v>
      </c>
      <c r="G212" s="94"/>
      <c r="H212" s="64"/>
      <c r="L212" s="64"/>
      <c r="M212" s="64"/>
      <c r="N212" s="96"/>
    </row>
    <row r="213" spans="1:14" outlineLevel="1" x14ac:dyDescent="0.35">
      <c r="A213" s="66" t="s">
        <v>344</v>
      </c>
      <c r="B213" s="95" t="s">
        <v>150</v>
      </c>
      <c r="C213" s="192"/>
      <c r="E213" s="94"/>
      <c r="F213" s="206">
        <f t="shared" si="30"/>
        <v>0</v>
      </c>
      <c r="G213" s="94"/>
      <c r="H213" s="64"/>
      <c r="L213" s="64"/>
      <c r="M213" s="64"/>
      <c r="N213" s="96"/>
    </row>
    <row r="214" spans="1:14" outlineLevel="1" x14ac:dyDescent="0.35">
      <c r="A214" s="66" t="s">
        <v>345</v>
      </c>
      <c r="B214" s="95" t="s">
        <v>150</v>
      </c>
      <c r="C214" s="192"/>
      <c r="E214" s="94"/>
      <c r="F214" s="206">
        <f t="shared" si="30"/>
        <v>0</v>
      </c>
      <c r="G214" s="94"/>
      <c r="H214" s="64"/>
      <c r="L214" s="64"/>
      <c r="M214" s="64"/>
      <c r="N214" s="96"/>
    </row>
    <row r="215" spans="1:14" outlineLevel="1" x14ac:dyDescent="0.35">
      <c r="A215" s="66" t="s">
        <v>346</v>
      </c>
      <c r="B215" s="95" t="s">
        <v>150</v>
      </c>
      <c r="C215" s="192"/>
      <c r="E215" s="94"/>
      <c r="F215" s="206">
        <f t="shared" si="30"/>
        <v>0</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f>+C56</f>
        <v>124.17140000000001</v>
      </c>
      <c r="E218" s="104"/>
      <c r="F218" s="206">
        <f t="shared" ref="F218:F219" si="31">IF($C$38=0,"",IF(C218="[for completion]","",IF(C218="","",C218/$C$38)))</f>
        <v>1.9474688776931915E-2</v>
      </c>
      <c r="G218" s="206">
        <f t="shared" ref="G218:G219" si="32">IF($C$39=0,"",IF(C218="[for completion]","",IF(C218="","",C218/$C$39)))</f>
        <v>2.9216800000000001E-2</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124.17140000000001</v>
      </c>
      <c r="E220" s="104"/>
      <c r="F220" s="186">
        <f>SUM(F217:F219)</f>
        <v>1.9474688776931915E-2</v>
      </c>
      <c r="G220" s="186">
        <f>SUM(G217:G219)</f>
        <v>2.9216800000000001E-2</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5" t="s">
        <v>2666</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6">
        <v>0</v>
      </c>
      <c r="E231" s="83"/>
      <c r="H231" s="64"/>
      <c r="L231" s="64"/>
      <c r="M231" s="64"/>
    </row>
    <row r="232" spans="1:14" x14ac:dyDescent="0.35">
      <c r="A232" s="66" t="s">
        <v>365</v>
      </c>
      <c r="B232" s="107" t="s">
        <v>366</v>
      </c>
      <c r="C232" s="275" t="s">
        <v>1245</v>
      </c>
      <c r="E232" s="83"/>
      <c r="H232" s="64"/>
      <c r="L232" s="64"/>
      <c r="M232" s="64"/>
    </row>
    <row r="233" spans="1:14" x14ac:dyDescent="0.35">
      <c r="A233" s="66" t="s">
        <v>367</v>
      </c>
      <c r="B233" s="107" t="s">
        <v>368</v>
      </c>
      <c r="C233" s="275" t="s">
        <v>1245</v>
      </c>
      <c r="E233" s="83"/>
      <c r="H233" s="64"/>
      <c r="L233" s="64"/>
      <c r="M233" s="64"/>
    </row>
    <row r="234" spans="1:14" outlineLevel="1" x14ac:dyDescent="0.35">
      <c r="A234" s="66" t="s">
        <v>369</v>
      </c>
      <c r="B234" s="81" t="s">
        <v>370</v>
      </c>
      <c r="C234" s="356">
        <v>0</v>
      </c>
      <c r="D234" s="83"/>
      <c r="E234" s="83"/>
      <c r="H234" s="64"/>
      <c r="L234" s="64"/>
      <c r="M234" s="64"/>
    </row>
    <row r="235" spans="1:14" outlineLevel="1" x14ac:dyDescent="0.35">
      <c r="A235" s="66" t="s">
        <v>371</v>
      </c>
      <c r="B235" s="81" t="s">
        <v>372</v>
      </c>
      <c r="C235" s="356">
        <v>0</v>
      </c>
      <c r="D235" s="83"/>
      <c r="E235" s="83"/>
      <c r="H235" s="64"/>
      <c r="L235" s="64"/>
      <c r="M235" s="64"/>
    </row>
    <row r="236" spans="1:14" outlineLevel="1" x14ac:dyDescent="0.35">
      <c r="A236" s="66" t="s">
        <v>373</v>
      </c>
      <c r="B236" s="81" t="s">
        <v>374</v>
      </c>
      <c r="C236" s="356">
        <v>0</v>
      </c>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2636</v>
      </c>
      <c r="C239" s="85"/>
      <c r="D239" s="85"/>
      <c r="E239" s="87"/>
      <c r="F239" s="88"/>
      <c r="G239" s="88"/>
      <c r="H239" s="64"/>
      <c r="K239" s="108"/>
      <c r="L239" s="108"/>
      <c r="M239" s="108"/>
      <c r="N239" s="108"/>
    </row>
    <row r="240" spans="1:14" outlineLevel="1" x14ac:dyDescent="0.35">
      <c r="A240" s="66" t="s">
        <v>1646</v>
      </c>
      <c r="B240" s="66" t="s">
        <v>2550</v>
      </c>
      <c r="C240" s="66" t="s">
        <v>2744</v>
      </c>
      <c r="D240" s="269"/>
      <c r="E240"/>
      <c r="F240"/>
      <c r="G240"/>
      <c r="H240" s="64"/>
      <c r="K240" s="108"/>
      <c r="L240" s="108"/>
      <c r="M240" s="108"/>
      <c r="N240" s="108"/>
    </row>
    <row r="241" spans="1:14" ht="29" outlineLevel="1" x14ac:dyDescent="0.35">
      <c r="A241" s="66" t="s">
        <v>1648</v>
      </c>
      <c r="B241" s="66" t="s">
        <v>2603</v>
      </c>
      <c r="C241" s="286" t="s">
        <v>2744</v>
      </c>
      <c r="D241" s="269"/>
      <c r="E241"/>
      <c r="F241"/>
      <c r="G241"/>
      <c r="H241" s="64"/>
      <c r="K241" s="108"/>
      <c r="L241" s="108"/>
      <c r="M241" s="108"/>
      <c r="N241" s="108"/>
    </row>
    <row r="242" spans="1:14" outlineLevel="1" x14ac:dyDescent="0.35">
      <c r="A242" s="66" t="s">
        <v>2548</v>
      </c>
      <c r="B242" s="66" t="s">
        <v>1650</v>
      </c>
      <c r="C242" s="66" t="s">
        <v>1651</v>
      </c>
      <c r="D242" s="269"/>
      <c r="E242"/>
      <c r="F242"/>
      <c r="G242"/>
      <c r="H242" s="64"/>
      <c r="K242" s="108"/>
      <c r="L242" s="108"/>
      <c r="M242" s="108"/>
      <c r="N242" s="108"/>
    </row>
    <row r="243" spans="1:14" outlineLevel="1" x14ac:dyDescent="0.35">
      <c r="A243" s="286" t="s">
        <v>2549</v>
      </c>
      <c r="B243" s="66" t="s">
        <v>1647</v>
      </c>
      <c r="C243" s="66" t="s">
        <v>1248</v>
      </c>
      <c r="D243" s="269"/>
      <c r="E243"/>
      <c r="F243"/>
      <c r="G243"/>
      <c r="H243" s="64"/>
      <c r="K243" s="108"/>
      <c r="L243" s="108"/>
      <c r="M243" s="108"/>
      <c r="N243" s="108"/>
    </row>
    <row r="244" spans="1:14" outlineLevel="1" x14ac:dyDescent="0.35">
      <c r="A244" s="66" t="s">
        <v>1652</v>
      </c>
      <c r="D244" s="269"/>
      <c r="E244"/>
      <c r="F244"/>
      <c r="G244"/>
      <c r="H244" s="64"/>
      <c r="K244" s="108"/>
      <c r="L244" s="108"/>
      <c r="M244" s="108"/>
      <c r="N244" s="108"/>
    </row>
    <row r="245" spans="1:14" outlineLevel="1" x14ac:dyDescent="0.35">
      <c r="A245" s="286" t="s">
        <v>1653</v>
      </c>
      <c r="D245" s="269"/>
      <c r="E245"/>
      <c r="F245"/>
      <c r="G245"/>
      <c r="H245" s="64"/>
      <c r="K245" s="108"/>
      <c r="L245" s="108"/>
      <c r="M245" s="108"/>
      <c r="N245" s="108"/>
    </row>
    <row r="246" spans="1:14" outlineLevel="1" x14ac:dyDescent="0.35">
      <c r="A246" s="286" t="s">
        <v>1649</v>
      </c>
      <c r="D246" s="269"/>
      <c r="E246"/>
      <c r="F246"/>
      <c r="G246"/>
      <c r="H246" s="64"/>
      <c r="K246" s="108"/>
      <c r="L246" s="108"/>
      <c r="M246" s="108"/>
      <c r="N246" s="108"/>
    </row>
    <row r="247" spans="1:14" outlineLevel="1" x14ac:dyDescent="0.35">
      <c r="A247" s="286" t="s">
        <v>1654</v>
      </c>
      <c r="D247" s="269"/>
      <c r="E247"/>
      <c r="F247"/>
      <c r="G247"/>
      <c r="H247" s="64"/>
      <c r="K247" s="108"/>
      <c r="L247" s="108"/>
      <c r="M247" s="108"/>
      <c r="N247" s="108"/>
    </row>
    <row r="248" spans="1:14" outlineLevel="1" x14ac:dyDescent="0.35">
      <c r="A248" s="286" t="s">
        <v>1655</v>
      </c>
      <c r="D248" s="269"/>
      <c r="E248"/>
      <c r="F248"/>
      <c r="G248"/>
      <c r="H248" s="64"/>
      <c r="K248" s="108"/>
      <c r="L248" s="108"/>
      <c r="M248" s="108"/>
      <c r="N248" s="108"/>
    </row>
    <row r="249" spans="1:14" outlineLevel="1" x14ac:dyDescent="0.35">
      <c r="A249" s="286" t="s">
        <v>1656</v>
      </c>
      <c r="D249" s="269"/>
      <c r="E249"/>
      <c r="F249"/>
      <c r="G249"/>
      <c r="H249" s="64"/>
      <c r="K249" s="108"/>
      <c r="L249" s="108"/>
      <c r="M249" s="108"/>
      <c r="N249" s="108"/>
    </row>
    <row r="250" spans="1:14" outlineLevel="1" x14ac:dyDescent="0.35">
      <c r="A250" s="286" t="s">
        <v>1657</v>
      </c>
      <c r="D250" s="269"/>
      <c r="E250"/>
      <c r="F250"/>
      <c r="G250"/>
      <c r="H250" s="64"/>
      <c r="K250" s="108"/>
      <c r="L250" s="108"/>
      <c r="M250" s="108"/>
      <c r="N250" s="108"/>
    </row>
    <row r="251" spans="1:14" outlineLevel="1" x14ac:dyDescent="0.35">
      <c r="A251" s="286" t="s">
        <v>1658</v>
      </c>
      <c r="D251" s="269"/>
      <c r="E251"/>
      <c r="F251"/>
      <c r="G251"/>
      <c r="H251" s="64"/>
      <c r="K251" s="108"/>
      <c r="L251" s="108"/>
      <c r="M251" s="108"/>
      <c r="N251" s="108"/>
    </row>
    <row r="252" spans="1:14" outlineLevel="1" x14ac:dyDescent="0.35">
      <c r="A252" s="286" t="s">
        <v>1659</v>
      </c>
      <c r="D252" s="269"/>
      <c r="E252"/>
      <c r="F252"/>
      <c r="G252"/>
      <c r="H252" s="64"/>
      <c r="K252" s="108"/>
      <c r="L252" s="108"/>
      <c r="M252" s="108"/>
      <c r="N252" s="108"/>
    </row>
    <row r="253" spans="1:14" outlineLevel="1" x14ac:dyDescent="0.35">
      <c r="A253" s="286" t="s">
        <v>1660</v>
      </c>
      <c r="D253" s="269"/>
      <c r="E253"/>
      <c r="F253"/>
      <c r="G253"/>
      <c r="H253" s="64"/>
      <c r="K253" s="108"/>
      <c r="L253" s="108"/>
      <c r="M253" s="108"/>
      <c r="N253" s="108"/>
    </row>
    <row r="254" spans="1:14" outlineLevel="1" x14ac:dyDescent="0.35">
      <c r="A254" s="286" t="s">
        <v>1661</v>
      </c>
      <c r="D254" s="269"/>
      <c r="E254"/>
      <c r="F254"/>
      <c r="G254"/>
      <c r="H254" s="64"/>
      <c r="K254" s="108"/>
      <c r="L254" s="108"/>
      <c r="M254" s="108"/>
      <c r="N254" s="108"/>
    </row>
    <row r="255" spans="1:14" outlineLevel="1" x14ac:dyDescent="0.35">
      <c r="A255" s="286" t="s">
        <v>1662</v>
      </c>
      <c r="D255" s="269"/>
      <c r="E255"/>
      <c r="F255"/>
      <c r="G255"/>
      <c r="H255" s="64"/>
      <c r="K255" s="108"/>
      <c r="L255" s="108"/>
      <c r="M255" s="108"/>
      <c r="N255" s="108"/>
    </row>
    <row r="256" spans="1:14" outlineLevel="1" x14ac:dyDescent="0.35">
      <c r="A256" s="286" t="s">
        <v>1663</v>
      </c>
      <c r="D256" s="269"/>
      <c r="E256"/>
      <c r="F256"/>
      <c r="G256"/>
      <c r="H256" s="64"/>
      <c r="K256" s="108"/>
      <c r="L256" s="108"/>
      <c r="M256" s="108"/>
      <c r="N256" s="108"/>
    </row>
    <row r="257" spans="1:14" outlineLevel="1" x14ac:dyDescent="0.35">
      <c r="A257" s="286" t="s">
        <v>1664</v>
      </c>
      <c r="D257" s="269"/>
      <c r="E257"/>
      <c r="F257"/>
      <c r="G257"/>
      <c r="H257" s="64"/>
      <c r="K257" s="108"/>
      <c r="L257" s="108"/>
      <c r="M257" s="108"/>
      <c r="N257" s="108"/>
    </row>
    <row r="258" spans="1:14" outlineLevel="1" x14ac:dyDescent="0.35">
      <c r="A258" s="286" t="s">
        <v>1665</v>
      </c>
      <c r="D258" s="269"/>
      <c r="E258"/>
      <c r="F258"/>
      <c r="G258"/>
      <c r="H258" s="64"/>
      <c r="K258" s="108"/>
      <c r="L258" s="108"/>
      <c r="M258" s="108"/>
      <c r="N258" s="108"/>
    </row>
    <row r="259" spans="1:14" outlineLevel="1" x14ac:dyDescent="0.35">
      <c r="A259" s="286" t="s">
        <v>1666</v>
      </c>
      <c r="D259" s="269"/>
      <c r="E259"/>
      <c r="F259"/>
      <c r="G259"/>
      <c r="H259" s="64"/>
      <c r="K259" s="108"/>
      <c r="L259" s="108"/>
      <c r="M259" s="108"/>
      <c r="N259" s="108"/>
    </row>
    <row r="260" spans="1:14" outlineLevel="1" x14ac:dyDescent="0.35">
      <c r="A260" s="286" t="s">
        <v>1667</v>
      </c>
      <c r="D260" s="269"/>
      <c r="E260"/>
      <c r="F260"/>
      <c r="G260"/>
      <c r="H260" s="64"/>
      <c r="K260" s="108"/>
      <c r="L260" s="108"/>
      <c r="M260" s="108"/>
      <c r="N260" s="108"/>
    </row>
    <row r="261" spans="1:14" outlineLevel="1" x14ac:dyDescent="0.35">
      <c r="A261" s="286" t="s">
        <v>1668</v>
      </c>
      <c r="D261" s="269"/>
      <c r="E261"/>
      <c r="F261"/>
      <c r="G261"/>
      <c r="H261" s="64"/>
      <c r="K261" s="108"/>
      <c r="L261" s="108"/>
      <c r="M261" s="108"/>
      <c r="N261" s="108"/>
    </row>
    <row r="262" spans="1:14" outlineLevel="1" x14ac:dyDescent="0.35">
      <c r="A262" s="286" t="s">
        <v>1669</v>
      </c>
      <c r="D262" s="269"/>
      <c r="E262"/>
      <c r="F262"/>
      <c r="G262"/>
      <c r="H262" s="64"/>
      <c r="K262" s="108"/>
      <c r="L262" s="108"/>
      <c r="M262" s="108"/>
      <c r="N262" s="108"/>
    </row>
    <row r="263" spans="1:14" outlineLevel="1" x14ac:dyDescent="0.35">
      <c r="A263" s="286" t="s">
        <v>1670</v>
      </c>
      <c r="D263" s="269"/>
      <c r="E263"/>
      <c r="F263"/>
      <c r="G263"/>
      <c r="H263" s="64"/>
      <c r="K263" s="108"/>
      <c r="L263" s="108"/>
      <c r="M263" s="108"/>
      <c r="N263" s="108"/>
    </row>
    <row r="264" spans="1:14" outlineLevel="1" x14ac:dyDescent="0.35">
      <c r="A264" s="286" t="s">
        <v>1671</v>
      </c>
      <c r="D264" s="269"/>
      <c r="E264"/>
      <c r="F264"/>
      <c r="G264"/>
      <c r="H264" s="64"/>
      <c r="K264" s="108"/>
      <c r="L264" s="108"/>
      <c r="M264" s="108"/>
      <c r="N264" s="108"/>
    </row>
    <row r="265" spans="1:14" outlineLevel="1" x14ac:dyDescent="0.35">
      <c r="A265" s="286" t="s">
        <v>1672</v>
      </c>
      <c r="D265" s="269"/>
      <c r="E265"/>
      <c r="F265"/>
      <c r="G265"/>
      <c r="H265" s="64"/>
      <c r="K265" s="108"/>
      <c r="L265" s="108"/>
      <c r="M265" s="108"/>
      <c r="N265" s="108"/>
    </row>
    <row r="266" spans="1:14" outlineLevel="1" x14ac:dyDescent="0.35">
      <c r="A266" s="286" t="s">
        <v>1673</v>
      </c>
      <c r="D266" s="269"/>
      <c r="E266"/>
      <c r="F266"/>
      <c r="G266"/>
      <c r="H266" s="64"/>
      <c r="K266" s="108"/>
      <c r="L266" s="108"/>
      <c r="M266" s="108"/>
      <c r="N266" s="108"/>
    </row>
    <row r="267" spans="1:14" outlineLevel="1" x14ac:dyDescent="0.35">
      <c r="A267" s="286" t="s">
        <v>1674</v>
      </c>
      <c r="D267" s="269"/>
      <c r="E267"/>
      <c r="F267"/>
      <c r="G267"/>
      <c r="H267" s="64"/>
      <c r="K267" s="108"/>
      <c r="L267" s="108"/>
      <c r="M267" s="108"/>
      <c r="N267" s="108"/>
    </row>
    <row r="268" spans="1:14" outlineLevel="1" x14ac:dyDescent="0.35">
      <c r="A268" s="286" t="s">
        <v>1675</v>
      </c>
      <c r="D268" s="269"/>
      <c r="E268"/>
      <c r="F268"/>
      <c r="G268"/>
      <c r="H268" s="64"/>
      <c r="K268" s="108"/>
      <c r="L268" s="108"/>
      <c r="M268" s="108"/>
      <c r="N268" s="108"/>
    </row>
    <row r="269" spans="1:14" outlineLevel="1" x14ac:dyDescent="0.35">
      <c r="A269" s="286" t="s">
        <v>1676</v>
      </c>
      <c r="D269" s="269"/>
      <c r="E269"/>
      <c r="F269"/>
      <c r="G269"/>
      <c r="H269" s="64"/>
      <c r="K269" s="108"/>
      <c r="L269" s="108"/>
      <c r="M269" s="108"/>
      <c r="N269" s="108"/>
    </row>
    <row r="270" spans="1:14" outlineLevel="1" x14ac:dyDescent="0.35">
      <c r="A270" s="286" t="s">
        <v>1677</v>
      </c>
      <c r="D270" s="269"/>
      <c r="E270"/>
      <c r="F270"/>
      <c r="G270"/>
      <c r="H270" s="64"/>
      <c r="K270" s="108"/>
      <c r="L270" s="108"/>
      <c r="M270" s="108"/>
      <c r="N270" s="108"/>
    </row>
    <row r="271" spans="1:14" outlineLevel="1" x14ac:dyDescent="0.35">
      <c r="A271" s="286" t="s">
        <v>1678</v>
      </c>
      <c r="D271" s="269"/>
      <c r="E271"/>
      <c r="F271"/>
      <c r="G271"/>
      <c r="H271" s="64"/>
      <c r="K271" s="108"/>
      <c r="L271" s="108"/>
      <c r="M271" s="108"/>
      <c r="N271" s="108"/>
    </row>
    <row r="272" spans="1:14" outlineLevel="1" x14ac:dyDescent="0.35">
      <c r="A272" s="286" t="s">
        <v>1679</v>
      </c>
      <c r="D272" s="269"/>
      <c r="E272"/>
      <c r="F272"/>
      <c r="G272"/>
      <c r="H272" s="64"/>
      <c r="K272" s="108"/>
      <c r="L272" s="108"/>
      <c r="M272" s="108"/>
      <c r="N272" s="108"/>
    </row>
    <row r="273" spans="1:14" outlineLevel="1" x14ac:dyDescent="0.35">
      <c r="A273" s="286" t="s">
        <v>1680</v>
      </c>
      <c r="D273" s="269"/>
      <c r="E273"/>
      <c r="F273"/>
      <c r="G273"/>
      <c r="H273" s="64"/>
      <c r="K273" s="108"/>
      <c r="L273" s="108"/>
      <c r="M273" s="108"/>
      <c r="N273" s="108"/>
    </row>
    <row r="274" spans="1:14" outlineLevel="1" x14ac:dyDescent="0.35">
      <c r="A274" s="286" t="s">
        <v>1681</v>
      </c>
      <c r="D274" s="269"/>
      <c r="E274"/>
      <c r="F274"/>
      <c r="G274"/>
      <c r="H274" s="64"/>
      <c r="K274" s="108"/>
      <c r="L274" s="108"/>
      <c r="M274" s="108"/>
      <c r="N274" s="108"/>
    </row>
    <row r="275" spans="1:14" outlineLevel="1" x14ac:dyDescent="0.35">
      <c r="A275" s="286" t="s">
        <v>1682</v>
      </c>
      <c r="D275" s="269"/>
      <c r="E275"/>
      <c r="F275"/>
      <c r="G275"/>
      <c r="H275" s="64"/>
      <c r="K275" s="108"/>
      <c r="L275" s="108"/>
      <c r="M275" s="108"/>
      <c r="N275" s="108"/>
    </row>
    <row r="276" spans="1:14" outlineLevel="1" x14ac:dyDescent="0.35">
      <c r="A276" s="286" t="s">
        <v>1683</v>
      </c>
      <c r="D276" s="269"/>
      <c r="E276"/>
      <c r="F276"/>
      <c r="G276"/>
      <c r="H276" s="64"/>
      <c r="K276" s="108"/>
      <c r="L276" s="108"/>
      <c r="M276" s="108"/>
      <c r="N276" s="108"/>
    </row>
    <row r="277" spans="1:14" outlineLevel="1" x14ac:dyDescent="0.35">
      <c r="A277" s="286" t="s">
        <v>1684</v>
      </c>
      <c r="D277" s="269"/>
      <c r="E277"/>
      <c r="F277"/>
      <c r="G277"/>
      <c r="H277" s="64"/>
      <c r="K277" s="108"/>
      <c r="L277" s="108"/>
      <c r="M277" s="108"/>
      <c r="N277" s="108"/>
    </row>
    <row r="278" spans="1:14" outlineLevel="1" x14ac:dyDescent="0.35">
      <c r="A278" s="286" t="s">
        <v>1685</v>
      </c>
      <c r="D278" s="269"/>
      <c r="E278"/>
      <c r="F278"/>
      <c r="G278"/>
      <c r="H278" s="64"/>
      <c r="K278" s="108"/>
      <c r="L278" s="108"/>
      <c r="M278" s="108"/>
      <c r="N278" s="108"/>
    </row>
    <row r="279" spans="1:14" outlineLevel="1" x14ac:dyDescent="0.35">
      <c r="A279" s="286" t="s">
        <v>1686</v>
      </c>
      <c r="D279" s="269"/>
      <c r="E279"/>
      <c r="F279"/>
      <c r="G279"/>
      <c r="H279" s="64"/>
      <c r="K279" s="108"/>
      <c r="L279" s="108"/>
      <c r="M279" s="108"/>
      <c r="N279" s="108"/>
    </row>
    <row r="280" spans="1:14" outlineLevel="1" x14ac:dyDescent="0.35">
      <c r="A280" s="286" t="s">
        <v>1687</v>
      </c>
      <c r="D280" s="269"/>
      <c r="E280"/>
      <c r="F280"/>
      <c r="G280"/>
      <c r="H280" s="64"/>
      <c r="K280" s="108"/>
      <c r="L280" s="108"/>
      <c r="M280" s="108"/>
      <c r="N280" s="108"/>
    </row>
    <row r="281" spans="1:14" outlineLevel="1" x14ac:dyDescent="0.35">
      <c r="A281" s="286" t="s">
        <v>1688</v>
      </c>
      <c r="D281" s="269"/>
      <c r="E281"/>
      <c r="F281"/>
      <c r="G281"/>
      <c r="H281" s="64"/>
      <c r="K281" s="108"/>
      <c r="L281" s="108"/>
      <c r="M281" s="108"/>
      <c r="N281" s="108"/>
    </row>
    <row r="282" spans="1:14" outlineLevel="1" x14ac:dyDescent="0.35">
      <c r="A282" s="286" t="s">
        <v>1689</v>
      </c>
      <c r="D282" s="269"/>
      <c r="E282"/>
      <c r="F282"/>
      <c r="G282"/>
      <c r="H282" s="64"/>
      <c r="K282" s="108"/>
      <c r="L282" s="108"/>
      <c r="M282" s="108"/>
      <c r="N282" s="108"/>
    </row>
    <row r="283" spans="1:14" outlineLevel="1" x14ac:dyDescent="0.35">
      <c r="A283" s="286" t="s">
        <v>1690</v>
      </c>
      <c r="D283" s="269"/>
      <c r="E283"/>
      <c r="F283"/>
      <c r="G283"/>
      <c r="H283" s="64"/>
      <c r="K283" s="108"/>
      <c r="L283" s="108"/>
      <c r="M283" s="108"/>
      <c r="N283" s="108"/>
    </row>
    <row r="284" spans="1:14" outlineLevel="1" x14ac:dyDescent="0.35">
      <c r="A284" s="286" t="s">
        <v>1691</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2646</v>
      </c>
      <c r="B286" s="110"/>
      <c r="C286" s="110"/>
      <c r="D286" s="110"/>
      <c r="E286" s="110"/>
      <c r="F286" s="111"/>
      <c r="G286" s="110"/>
      <c r="H286" s="64"/>
      <c r="I286" s="70"/>
      <c r="J286" s="70"/>
      <c r="K286" s="70"/>
      <c r="L286" s="70"/>
      <c r="M286" s="72"/>
    </row>
    <row r="287" spans="1:14" ht="18.5" x14ac:dyDescent="0.35">
      <c r="A287" s="109" t="s">
        <v>2647</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8" zoomScale="70" zoomScaleNormal="70" workbookViewId="0">
      <selection activeCell="B1" sqref="B1:I228"/>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2094</v>
      </c>
    </row>
    <row r="2" spans="1:7" ht="15" thickBot="1" x14ac:dyDescent="0.4">
      <c r="A2" s="145"/>
      <c r="B2" s="145"/>
      <c r="C2" s="145"/>
      <c r="D2" s="145"/>
      <c r="E2" s="145"/>
      <c r="F2" s="145"/>
    </row>
    <row r="3" spans="1:7" ht="19" thickBot="1" x14ac:dyDescent="0.4">
      <c r="A3" s="147"/>
      <c r="B3" s="148" t="s">
        <v>71</v>
      </c>
      <c r="C3" s="149" t="s">
        <v>213</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255">
        <f>'A. HTT General'!$C$53</f>
        <v>6251.8688757800701</v>
      </c>
      <c r="F12" s="214">
        <f>IF($C$15=0,"",IF(C12="[for completion]","",C12/$C$15))</f>
        <v>1</v>
      </c>
    </row>
    <row r="13" spans="1:7" x14ac:dyDescent="0.35">
      <c r="A13" s="150" t="s">
        <v>486</v>
      </c>
      <c r="B13" s="150" t="s">
        <v>487</v>
      </c>
      <c r="C13" s="255">
        <v>0</v>
      </c>
      <c r="F13" s="214">
        <f>IF($C$15=0,"",IF(C13="[for completion]","",C13/$C$15))</f>
        <v>0</v>
      </c>
    </row>
    <row r="14" spans="1:7" x14ac:dyDescent="0.35">
      <c r="A14" s="150" t="s">
        <v>488</v>
      </c>
      <c r="B14" s="150" t="s">
        <v>146</v>
      </c>
      <c r="C14" s="215">
        <v>0</v>
      </c>
      <c r="F14" s="214">
        <f>IF($C$15=0,"",IF(C14="[for completion]","",C14/$C$15))</f>
        <v>0</v>
      </c>
    </row>
    <row r="15" spans="1:7" x14ac:dyDescent="0.35">
      <c r="A15" s="150" t="s">
        <v>489</v>
      </c>
      <c r="B15" s="165" t="s">
        <v>148</v>
      </c>
      <c r="C15" s="215">
        <f>SUM(C12:C14)</f>
        <v>6251.8688757800701</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275">
        <v>146035</v>
      </c>
      <c r="D28" s="150">
        <v>0</v>
      </c>
      <c r="F28" s="150">
        <f>IF(AND(C28="[For completion]",D28="[For completion]"),"[For completion]",SUM(C28:D28))</f>
        <v>146035</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184">
        <v>1.42554921529572E-3</v>
      </c>
      <c r="D36" s="184">
        <v>0</v>
      </c>
      <c r="E36" s="217"/>
      <c r="F36" s="184" t="s">
        <v>83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1</v>
      </c>
      <c r="D44" s="183">
        <f>SUM(D45:D71)</f>
        <v>0</v>
      </c>
      <c r="E44" s="184"/>
      <c r="F44" s="183">
        <f>SUM(F45:F71)</f>
        <v>1</v>
      </c>
      <c r="G44" s="150"/>
    </row>
    <row r="45" spans="1:7" x14ac:dyDescent="0.35">
      <c r="A45" s="150" t="s">
        <v>528</v>
      </c>
      <c r="B45" s="150" t="s">
        <v>529</v>
      </c>
      <c r="C45" s="184">
        <v>0</v>
      </c>
      <c r="D45" s="276">
        <v>0</v>
      </c>
      <c r="E45" s="184"/>
      <c r="F45" s="276">
        <v>0</v>
      </c>
      <c r="G45" s="150"/>
    </row>
    <row r="46" spans="1:7" x14ac:dyDescent="0.35">
      <c r="A46" s="150" t="s">
        <v>530</v>
      </c>
      <c r="B46" s="150" t="s">
        <v>531</v>
      </c>
      <c r="C46" s="184">
        <v>0</v>
      </c>
      <c r="D46" s="276">
        <v>0</v>
      </c>
      <c r="E46" s="184"/>
      <c r="F46" s="276">
        <v>0</v>
      </c>
      <c r="G46" s="150"/>
    </row>
    <row r="47" spans="1:7" x14ac:dyDescent="0.35">
      <c r="A47" s="150" t="s">
        <v>532</v>
      </c>
      <c r="B47" s="150" t="s">
        <v>533</v>
      </c>
      <c r="C47" s="184">
        <v>0</v>
      </c>
      <c r="D47" s="276">
        <v>0</v>
      </c>
      <c r="E47" s="184"/>
      <c r="F47" s="276">
        <v>0</v>
      </c>
      <c r="G47" s="150"/>
    </row>
    <row r="48" spans="1:7" x14ac:dyDescent="0.35">
      <c r="A48" s="150" t="s">
        <v>534</v>
      </c>
      <c r="B48" s="150" t="s">
        <v>535</v>
      </c>
      <c r="C48" s="184">
        <v>0</v>
      </c>
      <c r="D48" s="276">
        <v>0</v>
      </c>
      <c r="E48" s="184"/>
      <c r="F48" s="276">
        <v>0</v>
      </c>
      <c r="G48" s="150"/>
    </row>
    <row r="49" spans="1:7" x14ac:dyDescent="0.35">
      <c r="A49" s="150" t="s">
        <v>536</v>
      </c>
      <c r="B49" s="150" t="s">
        <v>537</v>
      </c>
      <c r="C49" s="184">
        <v>0</v>
      </c>
      <c r="D49" s="276">
        <v>0</v>
      </c>
      <c r="E49" s="184"/>
      <c r="F49" s="276">
        <v>0</v>
      </c>
      <c r="G49" s="150"/>
    </row>
    <row r="50" spans="1:7" x14ac:dyDescent="0.35">
      <c r="A50" s="150" t="s">
        <v>538</v>
      </c>
      <c r="B50" s="150" t="s">
        <v>2635</v>
      </c>
      <c r="C50" s="184">
        <v>0</v>
      </c>
      <c r="D50" s="276">
        <v>0</v>
      </c>
      <c r="E50" s="184"/>
      <c r="F50" s="276">
        <v>0</v>
      </c>
      <c r="G50" s="150"/>
    </row>
    <row r="51" spans="1:7" x14ac:dyDescent="0.35">
      <c r="A51" s="150" t="s">
        <v>539</v>
      </c>
      <c r="B51" s="150" t="s">
        <v>540</v>
      </c>
      <c r="C51" s="184">
        <v>0</v>
      </c>
      <c r="D51" s="276">
        <v>0</v>
      </c>
      <c r="E51" s="184"/>
      <c r="F51" s="276">
        <v>0</v>
      </c>
      <c r="G51" s="150"/>
    </row>
    <row r="52" spans="1:7" x14ac:dyDescent="0.35">
      <c r="A52" s="150" t="s">
        <v>541</v>
      </c>
      <c r="B52" s="150" t="s">
        <v>542</v>
      </c>
      <c r="C52" s="184">
        <v>0</v>
      </c>
      <c r="D52" s="276">
        <v>0</v>
      </c>
      <c r="E52" s="184"/>
      <c r="F52" s="276">
        <v>0</v>
      </c>
      <c r="G52" s="150"/>
    </row>
    <row r="53" spans="1:7" x14ac:dyDescent="0.35">
      <c r="A53" s="150" t="s">
        <v>543</v>
      </c>
      <c r="B53" s="150" t="s">
        <v>544</v>
      </c>
      <c r="C53" s="184">
        <v>0</v>
      </c>
      <c r="D53" s="276">
        <v>0</v>
      </c>
      <c r="E53" s="184"/>
      <c r="F53" s="276">
        <v>0</v>
      </c>
      <c r="G53" s="150"/>
    </row>
    <row r="54" spans="1:7" x14ac:dyDescent="0.35">
      <c r="A54" s="150" t="s">
        <v>545</v>
      </c>
      <c r="B54" s="150" t="s">
        <v>546</v>
      </c>
      <c r="C54" s="184">
        <v>0</v>
      </c>
      <c r="D54" s="276">
        <v>0</v>
      </c>
      <c r="E54" s="184"/>
      <c r="F54" s="276">
        <v>0</v>
      </c>
      <c r="G54" s="150"/>
    </row>
    <row r="55" spans="1:7" x14ac:dyDescent="0.35">
      <c r="A55" s="150" t="s">
        <v>547</v>
      </c>
      <c r="B55" s="150" t="s">
        <v>548</v>
      </c>
      <c r="C55" s="184">
        <v>0</v>
      </c>
      <c r="D55" s="276">
        <v>0</v>
      </c>
      <c r="E55" s="184"/>
      <c r="F55" s="276">
        <v>0</v>
      </c>
      <c r="G55" s="150"/>
    </row>
    <row r="56" spans="1:7" x14ac:dyDescent="0.35">
      <c r="A56" s="150" t="s">
        <v>549</v>
      </c>
      <c r="B56" s="150" t="s">
        <v>550</v>
      </c>
      <c r="C56" s="184">
        <v>0</v>
      </c>
      <c r="D56" s="276">
        <v>0</v>
      </c>
      <c r="E56" s="184"/>
      <c r="F56" s="276">
        <v>0</v>
      </c>
      <c r="G56" s="150"/>
    </row>
    <row r="57" spans="1:7" x14ac:dyDescent="0.35">
      <c r="A57" s="150" t="s">
        <v>551</v>
      </c>
      <c r="B57" s="150" t="s">
        <v>552</v>
      </c>
      <c r="C57" s="184">
        <v>0</v>
      </c>
      <c r="D57" s="276">
        <v>0</v>
      </c>
      <c r="E57" s="184"/>
      <c r="F57" s="276">
        <v>0</v>
      </c>
      <c r="G57" s="150"/>
    </row>
    <row r="58" spans="1:7" x14ac:dyDescent="0.35">
      <c r="A58" s="150" t="s">
        <v>553</v>
      </c>
      <c r="B58" s="150" t="s">
        <v>554</v>
      </c>
      <c r="C58" s="184">
        <v>0</v>
      </c>
      <c r="D58" s="276">
        <v>0</v>
      </c>
      <c r="E58" s="184"/>
      <c r="F58" s="276">
        <v>0</v>
      </c>
      <c r="G58" s="150"/>
    </row>
    <row r="59" spans="1:7" x14ac:dyDescent="0.35">
      <c r="A59" s="150" t="s">
        <v>555</v>
      </c>
      <c r="B59" s="150" t="s">
        <v>556</v>
      </c>
      <c r="C59" s="184">
        <v>0</v>
      </c>
      <c r="D59" s="276">
        <v>0</v>
      </c>
      <c r="E59" s="184"/>
      <c r="F59" s="276">
        <v>0</v>
      </c>
      <c r="G59" s="150"/>
    </row>
    <row r="60" spans="1:7" x14ac:dyDescent="0.35">
      <c r="A60" s="150" t="s">
        <v>557</v>
      </c>
      <c r="B60" s="150" t="s">
        <v>3</v>
      </c>
      <c r="C60" s="184">
        <v>0</v>
      </c>
      <c r="D60" s="276">
        <v>0</v>
      </c>
      <c r="E60" s="184"/>
      <c r="F60" s="276">
        <v>0</v>
      </c>
      <c r="G60" s="150"/>
    </row>
    <row r="61" spans="1:7" x14ac:dyDescent="0.35">
      <c r="A61" s="150" t="s">
        <v>558</v>
      </c>
      <c r="B61" s="150" t="s">
        <v>559</v>
      </c>
      <c r="C61" s="184">
        <v>0</v>
      </c>
      <c r="D61" s="276">
        <v>0</v>
      </c>
      <c r="E61" s="184"/>
      <c r="F61" s="276">
        <v>0</v>
      </c>
      <c r="G61" s="150"/>
    </row>
    <row r="62" spans="1:7" x14ac:dyDescent="0.35">
      <c r="A62" s="150" t="s">
        <v>560</v>
      </c>
      <c r="B62" s="150" t="s">
        <v>561</v>
      </c>
      <c r="C62" s="184">
        <v>0</v>
      </c>
      <c r="D62" s="276">
        <v>0</v>
      </c>
      <c r="E62" s="184"/>
      <c r="F62" s="276">
        <v>0</v>
      </c>
      <c r="G62" s="150"/>
    </row>
    <row r="63" spans="1:7" x14ac:dyDescent="0.35">
      <c r="A63" s="150" t="s">
        <v>562</v>
      </c>
      <c r="B63" s="150" t="s">
        <v>563</v>
      </c>
      <c r="C63" s="184">
        <v>0</v>
      </c>
      <c r="D63" s="276">
        <v>0</v>
      </c>
      <c r="E63" s="184"/>
      <c r="F63" s="276">
        <v>0</v>
      </c>
      <c r="G63" s="150"/>
    </row>
    <row r="64" spans="1:7" x14ac:dyDescent="0.35">
      <c r="A64" s="150" t="s">
        <v>564</v>
      </c>
      <c r="B64" s="150" t="s">
        <v>565</v>
      </c>
      <c r="C64" s="184">
        <v>0</v>
      </c>
      <c r="D64" s="276">
        <v>0</v>
      </c>
      <c r="E64" s="184"/>
      <c r="F64" s="276">
        <v>0</v>
      </c>
      <c r="G64" s="150"/>
    </row>
    <row r="65" spans="1:7" x14ac:dyDescent="0.35">
      <c r="A65" s="150" t="s">
        <v>566</v>
      </c>
      <c r="B65" s="150" t="s">
        <v>567</v>
      </c>
      <c r="C65" s="184">
        <v>0</v>
      </c>
      <c r="D65" s="276">
        <v>0</v>
      </c>
      <c r="E65" s="184"/>
      <c r="F65" s="276">
        <v>0</v>
      </c>
      <c r="G65" s="150"/>
    </row>
    <row r="66" spans="1:7" x14ac:dyDescent="0.35">
      <c r="A66" s="150" t="s">
        <v>568</v>
      </c>
      <c r="B66" s="150" t="s">
        <v>569</v>
      </c>
      <c r="C66" s="184">
        <v>1</v>
      </c>
      <c r="D66" s="276">
        <v>0</v>
      </c>
      <c r="E66" s="184"/>
      <c r="F66" s="184">
        <v>1</v>
      </c>
      <c r="G66" s="150"/>
    </row>
    <row r="67" spans="1:7" x14ac:dyDescent="0.35">
      <c r="A67" s="150" t="s">
        <v>570</v>
      </c>
      <c r="B67" s="150" t="s">
        <v>571</v>
      </c>
      <c r="C67" s="184">
        <v>0</v>
      </c>
      <c r="D67" s="276">
        <v>0</v>
      </c>
      <c r="E67" s="184"/>
      <c r="F67" s="276">
        <v>0</v>
      </c>
      <c r="G67" s="150"/>
    </row>
    <row r="68" spans="1:7" x14ac:dyDescent="0.35">
      <c r="A68" s="150" t="s">
        <v>572</v>
      </c>
      <c r="B68" s="150" t="s">
        <v>573</v>
      </c>
      <c r="C68" s="184">
        <v>0</v>
      </c>
      <c r="D68" s="276">
        <v>0</v>
      </c>
      <c r="E68" s="184"/>
      <c r="F68" s="276">
        <v>0</v>
      </c>
      <c r="G68" s="150"/>
    </row>
    <row r="69" spans="1:7" x14ac:dyDescent="0.35">
      <c r="A69" s="275" t="s">
        <v>574</v>
      </c>
      <c r="B69" s="150" t="s">
        <v>575</v>
      </c>
      <c r="C69" s="184">
        <v>0</v>
      </c>
      <c r="D69" s="276">
        <v>0</v>
      </c>
      <c r="E69" s="184"/>
      <c r="F69" s="276">
        <v>0</v>
      </c>
      <c r="G69" s="150"/>
    </row>
    <row r="70" spans="1:7" x14ac:dyDescent="0.35">
      <c r="A70" s="275" t="s">
        <v>576</v>
      </c>
      <c r="B70" s="150" t="s">
        <v>577</v>
      </c>
      <c r="C70" s="184">
        <v>0</v>
      </c>
      <c r="D70" s="276">
        <v>0</v>
      </c>
      <c r="E70" s="184"/>
      <c r="F70" s="276">
        <v>0</v>
      </c>
      <c r="G70" s="150"/>
    </row>
    <row r="71" spans="1:7" x14ac:dyDescent="0.35">
      <c r="A71" s="275" t="s">
        <v>578</v>
      </c>
      <c r="B71" s="150" t="s">
        <v>6</v>
      </c>
      <c r="C71" s="184">
        <v>0</v>
      </c>
      <c r="D71" s="276">
        <v>0</v>
      </c>
      <c r="E71" s="184"/>
      <c r="F71" s="276">
        <v>0</v>
      </c>
      <c r="G71" s="150"/>
    </row>
    <row r="72" spans="1:7" x14ac:dyDescent="0.35">
      <c r="A72" s="275" t="s">
        <v>579</v>
      </c>
      <c r="B72" s="170" t="s">
        <v>318</v>
      </c>
      <c r="C72" s="183">
        <f>SUM(C73:C75)</f>
        <v>0</v>
      </c>
      <c r="D72" s="183">
        <f>SUM(D73:D75)</f>
        <v>0</v>
      </c>
      <c r="E72" s="184"/>
      <c r="F72" s="183">
        <f>SUM(F73:F75)</f>
        <v>0</v>
      </c>
      <c r="G72" s="150"/>
    </row>
    <row r="73" spans="1:7" x14ac:dyDescent="0.35">
      <c r="A73" s="275" t="s">
        <v>581</v>
      </c>
      <c r="B73" s="150" t="s">
        <v>583</v>
      </c>
      <c r="C73" s="276">
        <v>0</v>
      </c>
      <c r="D73" s="276">
        <v>0</v>
      </c>
      <c r="E73" s="184"/>
      <c r="F73" s="276">
        <v>0</v>
      </c>
      <c r="G73" s="150"/>
    </row>
    <row r="74" spans="1:7" x14ac:dyDescent="0.35">
      <c r="A74" s="275" t="s">
        <v>582</v>
      </c>
      <c r="B74" s="150" t="s">
        <v>585</v>
      </c>
      <c r="C74" s="276">
        <v>0</v>
      </c>
      <c r="D74" s="276">
        <v>0</v>
      </c>
      <c r="E74" s="184"/>
      <c r="F74" s="276">
        <v>0</v>
      </c>
      <c r="G74" s="150"/>
    </row>
    <row r="75" spans="1:7" x14ac:dyDescent="0.35">
      <c r="A75" s="275" t="s">
        <v>584</v>
      </c>
      <c r="B75" s="150" t="s">
        <v>2</v>
      </c>
      <c r="C75" s="276">
        <v>0</v>
      </c>
      <c r="D75" s="276">
        <v>0</v>
      </c>
      <c r="E75" s="184"/>
      <c r="F75" s="276">
        <v>0</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276">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244" t="s">
        <v>2667</v>
      </c>
      <c r="C99" s="184">
        <v>0.26130722087170882</v>
      </c>
      <c r="D99" s="184">
        <v>0</v>
      </c>
      <c r="E99" s="184"/>
      <c r="F99" s="276">
        <f t="shared" ref="F99:F104" si="1">D99+C99</f>
        <v>0.26130722087170882</v>
      </c>
      <c r="G99" s="150"/>
    </row>
    <row r="100" spans="1:7" x14ac:dyDescent="0.35">
      <c r="A100" s="150" t="s">
        <v>609</v>
      </c>
      <c r="B100" s="244" t="s">
        <v>2668</v>
      </c>
      <c r="C100" s="184">
        <v>0.22579518608552746</v>
      </c>
      <c r="D100" s="184">
        <v>0</v>
      </c>
      <c r="E100" s="184"/>
      <c r="F100" s="276">
        <f t="shared" si="1"/>
        <v>0.22579518608552746</v>
      </c>
      <c r="G100" s="150"/>
    </row>
    <row r="101" spans="1:7" x14ac:dyDescent="0.35">
      <c r="A101" s="150" t="s">
        <v>610</v>
      </c>
      <c r="B101" s="244" t="s">
        <v>2669</v>
      </c>
      <c r="C101" s="184">
        <v>0.33416646694285618</v>
      </c>
      <c r="D101" s="184">
        <v>0</v>
      </c>
      <c r="E101" s="184"/>
      <c r="F101" s="276">
        <f t="shared" si="1"/>
        <v>0.33416646694285618</v>
      </c>
      <c r="G101" s="150"/>
    </row>
    <row r="102" spans="1:7" x14ac:dyDescent="0.35">
      <c r="A102" s="150" t="s">
        <v>611</v>
      </c>
      <c r="B102" s="244" t="s">
        <v>2670</v>
      </c>
      <c r="C102" s="184">
        <v>8.4253774780018484E-2</v>
      </c>
      <c r="D102" s="184">
        <v>0</v>
      </c>
      <c r="E102" s="184"/>
      <c r="F102" s="276">
        <f t="shared" si="1"/>
        <v>8.4253774780018484E-2</v>
      </c>
      <c r="G102" s="150"/>
    </row>
    <row r="103" spans="1:7" x14ac:dyDescent="0.35">
      <c r="A103" s="150" t="s">
        <v>612</v>
      </c>
      <c r="B103" s="244" t="s">
        <v>2671</v>
      </c>
      <c r="C103" s="184">
        <v>4.712568904714623E-2</v>
      </c>
      <c r="D103" s="184">
        <v>0</v>
      </c>
      <c r="E103" s="184"/>
      <c r="F103" s="276">
        <f t="shared" si="1"/>
        <v>4.712568904714623E-2</v>
      </c>
      <c r="G103" s="150"/>
    </row>
    <row r="104" spans="1:7" x14ac:dyDescent="0.35">
      <c r="A104" s="150" t="s">
        <v>613</v>
      </c>
      <c r="B104" s="244" t="s">
        <v>2672</v>
      </c>
      <c r="C104" s="184">
        <v>2.1892012188858834E-2</v>
      </c>
      <c r="D104" s="184">
        <v>0</v>
      </c>
      <c r="E104" s="184"/>
      <c r="F104" s="276">
        <f t="shared" si="1"/>
        <v>2.1892012188858834E-2</v>
      </c>
      <c r="G104" s="150"/>
    </row>
    <row r="105" spans="1:7" x14ac:dyDescent="0.35">
      <c r="A105" s="150" t="s">
        <v>614</v>
      </c>
      <c r="B105" s="244" t="s">
        <v>2673</v>
      </c>
      <c r="C105" s="184">
        <v>2.5459650083884001E-2</v>
      </c>
      <c r="D105" s="184">
        <v>0</v>
      </c>
      <c r="E105" s="184"/>
      <c r="F105" s="184">
        <f>D105+C105</f>
        <v>2.5459650083884001E-2</v>
      </c>
      <c r="G105" s="150"/>
    </row>
    <row r="106" spans="1:7" x14ac:dyDescent="0.35">
      <c r="A106" s="150" t="s">
        <v>615</v>
      </c>
      <c r="B106" s="171" t="s">
        <v>608</v>
      </c>
      <c r="C106" s="184" t="s">
        <v>83</v>
      </c>
      <c r="D106" s="184" t="s">
        <v>83</v>
      </c>
      <c r="E106" s="184"/>
      <c r="F106" s="184" t="s">
        <v>83</v>
      </c>
      <c r="G106" s="150"/>
    </row>
    <row r="107" spans="1:7" x14ac:dyDescent="0.35">
      <c r="A107" s="150" t="s">
        <v>616</v>
      </c>
      <c r="B107" s="171" t="s">
        <v>608</v>
      </c>
      <c r="C107" s="184" t="s">
        <v>83</v>
      </c>
      <c r="D107" s="184" t="s">
        <v>83</v>
      </c>
      <c r="E107" s="184"/>
      <c r="F107" s="184" t="s">
        <v>83</v>
      </c>
      <c r="G107" s="150"/>
    </row>
    <row r="108" spans="1:7" x14ac:dyDescent="0.35">
      <c r="A108" s="150" t="s">
        <v>617</v>
      </c>
      <c r="B108" s="171" t="s">
        <v>608</v>
      </c>
      <c r="C108" s="184" t="s">
        <v>83</v>
      </c>
      <c r="D108" s="184" t="s">
        <v>83</v>
      </c>
      <c r="E108" s="184"/>
      <c r="F108" s="184" t="s">
        <v>83</v>
      </c>
      <c r="G108" s="150"/>
    </row>
    <row r="109" spans="1:7" x14ac:dyDescent="0.35">
      <c r="A109" s="150" t="s">
        <v>618</v>
      </c>
      <c r="B109" s="171" t="s">
        <v>608</v>
      </c>
      <c r="C109" s="184" t="s">
        <v>83</v>
      </c>
      <c r="D109" s="184" t="s">
        <v>83</v>
      </c>
      <c r="E109" s="184"/>
      <c r="F109" s="184" t="s">
        <v>83</v>
      </c>
      <c r="G109" s="150"/>
    </row>
    <row r="110" spans="1:7" x14ac:dyDescent="0.35">
      <c r="A110" s="150" t="s">
        <v>619</v>
      </c>
      <c r="B110" s="171" t="s">
        <v>608</v>
      </c>
      <c r="C110" s="184" t="s">
        <v>83</v>
      </c>
      <c r="D110" s="184" t="s">
        <v>83</v>
      </c>
      <c r="E110" s="184"/>
      <c r="F110" s="184" t="s">
        <v>83</v>
      </c>
      <c r="G110" s="150"/>
    </row>
    <row r="111" spans="1:7" x14ac:dyDescent="0.35">
      <c r="A111" s="150" t="s">
        <v>620</v>
      </c>
      <c r="B111" s="171" t="s">
        <v>608</v>
      </c>
      <c r="C111" s="184" t="s">
        <v>83</v>
      </c>
      <c r="D111" s="184" t="s">
        <v>83</v>
      </c>
      <c r="E111" s="184"/>
      <c r="F111" s="184" t="s">
        <v>83</v>
      </c>
      <c r="G111" s="150"/>
    </row>
    <row r="112" spans="1:7" x14ac:dyDescent="0.35">
      <c r="A112" s="150" t="s">
        <v>621</v>
      </c>
      <c r="B112" s="171" t="s">
        <v>608</v>
      </c>
      <c r="C112" s="184" t="s">
        <v>83</v>
      </c>
      <c r="D112" s="184" t="s">
        <v>83</v>
      </c>
      <c r="E112" s="184"/>
      <c r="F112" s="184" t="s">
        <v>83</v>
      </c>
      <c r="G112" s="150"/>
    </row>
    <row r="113" spans="1:7" x14ac:dyDescent="0.35">
      <c r="A113" s="150" t="s">
        <v>622</v>
      </c>
      <c r="B113" s="171" t="s">
        <v>608</v>
      </c>
      <c r="C113" s="184" t="s">
        <v>83</v>
      </c>
      <c r="D113" s="184" t="s">
        <v>83</v>
      </c>
      <c r="E113" s="184"/>
      <c r="F113" s="184" t="s">
        <v>83</v>
      </c>
      <c r="G113" s="150"/>
    </row>
    <row r="114" spans="1:7" x14ac:dyDescent="0.35">
      <c r="A114" s="150" t="s">
        <v>623</v>
      </c>
      <c r="B114" s="171" t="s">
        <v>608</v>
      </c>
      <c r="C114" s="184" t="s">
        <v>83</v>
      </c>
      <c r="D114" s="184" t="s">
        <v>83</v>
      </c>
      <c r="E114" s="184"/>
      <c r="F114" s="184" t="s">
        <v>83</v>
      </c>
      <c r="G114" s="150"/>
    </row>
    <row r="115" spans="1:7" x14ac:dyDescent="0.35">
      <c r="A115" s="150" t="s">
        <v>624</v>
      </c>
      <c r="B115" s="171" t="s">
        <v>608</v>
      </c>
      <c r="C115" s="184" t="s">
        <v>83</v>
      </c>
      <c r="D115" s="184" t="s">
        <v>83</v>
      </c>
      <c r="E115" s="184"/>
      <c r="F115" s="184" t="s">
        <v>83</v>
      </c>
      <c r="G115" s="150"/>
    </row>
    <row r="116" spans="1:7" x14ac:dyDescent="0.35">
      <c r="A116" s="150" t="s">
        <v>625</v>
      </c>
      <c r="B116" s="171" t="s">
        <v>608</v>
      </c>
      <c r="C116" s="184" t="s">
        <v>83</v>
      </c>
      <c r="D116" s="184" t="s">
        <v>83</v>
      </c>
      <c r="E116" s="184"/>
      <c r="F116" s="184" t="s">
        <v>83</v>
      </c>
      <c r="G116" s="150"/>
    </row>
    <row r="117" spans="1:7" x14ac:dyDescent="0.35">
      <c r="A117" s="150" t="s">
        <v>626</v>
      </c>
      <c r="B117" s="171" t="s">
        <v>608</v>
      </c>
      <c r="C117" s="184" t="s">
        <v>83</v>
      </c>
      <c r="D117" s="184" t="s">
        <v>83</v>
      </c>
      <c r="E117" s="184"/>
      <c r="F117" s="184" t="s">
        <v>83</v>
      </c>
      <c r="G117" s="150"/>
    </row>
    <row r="118" spans="1:7" x14ac:dyDescent="0.35">
      <c r="A118" s="150" t="s">
        <v>627</v>
      </c>
      <c r="B118" s="171" t="s">
        <v>608</v>
      </c>
      <c r="C118" s="184" t="s">
        <v>83</v>
      </c>
      <c r="D118" s="184" t="s">
        <v>83</v>
      </c>
      <c r="E118" s="184"/>
      <c r="F118" s="184" t="s">
        <v>83</v>
      </c>
      <c r="G118" s="150"/>
    </row>
    <row r="119" spans="1:7" x14ac:dyDescent="0.35">
      <c r="A119" s="150" t="s">
        <v>628</v>
      </c>
      <c r="B119" s="171" t="s">
        <v>608</v>
      </c>
      <c r="C119" s="184" t="s">
        <v>83</v>
      </c>
      <c r="D119" s="184" t="s">
        <v>83</v>
      </c>
      <c r="E119" s="184"/>
      <c r="F119" s="184" t="s">
        <v>83</v>
      </c>
      <c r="G119" s="150"/>
    </row>
    <row r="120" spans="1:7" x14ac:dyDescent="0.35">
      <c r="A120" s="150" t="s">
        <v>629</v>
      </c>
      <c r="B120" s="171" t="s">
        <v>608</v>
      </c>
      <c r="C120" s="184" t="s">
        <v>83</v>
      </c>
      <c r="D120" s="184" t="s">
        <v>83</v>
      </c>
      <c r="E120" s="184"/>
      <c r="F120" s="184" t="s">
        <v>83</v>
      </c>
      <c r="G120" s="150"/>
    </row>
    <row r="121" spans="1:7" x14ac:dyDescent="0.35">
      <c r="A121" s="150" t="s">
        <v>630</v>
      </c>
      <c r="B121" s="171" t="s">
        <v>608</v>
      </c>
      <c r="C121" s="184" t="s">
        <v>83</v>
      </c>
      <c r="D121" s="184" t="s">
        <v>83</v>
      </c>
      <c r="E121" s="184"/>
      <c r="F121" s="184" t="s">
        <v>83</v>
      </c>
      <c r="G121" s="150"/>
    </row>
    <row r="122" spans="1:7" x14ac:dyDescent="0.35">
      <c r="A122" s="150" t="s">
        <v>631</v>
      </c>
      <c r="B122" s="171" t="s">
        <v>608</v>
      </c>
      <c r="C122" s="184" t="s">
        <v>83</v>
      </c>
      <c r="D122" s="184" t="s">
        <v>83</v>
      </c>
      <c r="E122" s="184"/>
      <c r="F122" s="184" t="s">
        <v>83</v>
      </c>
      <c r="G122" s="150"/>
    </row>
    <row r="123" spans="1:7" x14ac:dyDescent="0.35">
      <c r="A123" s="150" t="s">
        <v>632</v>
      </c>
      <c r="B123" s="171" t="s">
        <v>608</v>
      </c>
      <c r="C123" s="184" t="s">
        <v>83</v>
      </c>
      <c r="D123" s="184" t="s">
        <v>83</v>
      </c>
      <c r="E123" s="184"/>
      <c r="F123" s="184" t="s">
        <v>83</v>
      </c>
      <c r="G123" s="150"/>
    </row>
    <row r="124" spans="1:7" x14ac:dyDescent="0.35">
      <c r="A124" s="150" t="s">
        <v>633</v>
      </c>
      <c r="B124" s="171" t="s">
        <v>608</v>
      </c>
      <c r="C124" s="184" t="s">
        <v>83</v>
      </c>
      <c r="D124" s="184" t="s">
        <v>83</v>
      </c>
      <c r="E124" s="184"/>
      <c r="F124" s="184" t="s">
        <v>83</v>
      </c>
      <c r="G124" s="150"/>
    </row>
    <row r="125" spans="1:7" x14ac:dyDescent="0.35">
      <c r="A125" s="150" t="s">
        <v>634</v>
      </c>
      <c r="B125" s="171" t="s">
        <v>608</v>
      </c>
      <c r="C125" s="184" t="s">
        <v>83</v>
      </c>
      <c r="D125" s="184" t="s">
        <v>83</v>
      </c>
      <c r="E125" s="184"/>
      <c r="F125" s="184" t="s">
        <v>83</v>
      </c>
      <c r="G125" s="150"/>
    </row>
    <row r="126" spans="1:7" x14ac:dyDescent="0.35">
      <c r="A126" s="150" t="s">
        <v>635</v>
      </c>
      <c r="B126" s="171" t="s">
        <v>608</v>
      </c>
      <c r="C126" s="184" t="s">
        <v>83</v>
      </c>
      <c r="D126" s="184" t="s">
        <v>83</v>
      </c>
      <c r="E126" s="184"/>
      <c r="F126" s="184" t="s">
        <v>83</v>
      </c>
      <c r="G126" s="150"/>
    </row>
    <row r="127" spans="1:7" x14ac:dyDescent="0.35">
      <c r="A127" s="150" t="s">
        <v>636</v>
      </c>
      <c r="B127" s="171" t="s">
        <v>608</v>
      </c>
      <c r="C127" s="184" t="s">
        <v>83</v>
      </c>
      <c r="D127" s="184" t="s">
        <v>83</v>
      </c>
      <c r="E127" s="184"/>
      <c r="F127" s="184" t="s">
        <v>83</v>
      </c>
      <c r="G127" s="150"/>
    </row>
    <row r="128" spans="1:7" x14ac:dyDescent="0.35">
      <c r="A128" s="150" t="s">
        <v>637</v>
      </c>
      <c r="B128" s="171" t="s">
        <v>608</v>
      </c>
      <c r="C128" s="184" t="s">
        <v>83</v>
      </c>
      <c r="D128" s="184" t="s">
        <v>83</v>
      </c>
      <c r="E128" s="184"/>
      <c r="F128" s="184" t="s">
        <v>83</v>
      </c>
      <c r="G128" s="150"/>
    </row>
    <row r="129" spans="1:7" x14ac:dyDescent="0.35">
      <c r="A129" s="150" t="s">
        <v>638</v>
      </c>
      <c r="B129" s="171" t="s">
        <v>608</v>
      </c>
      <c r="C129" s="184" t="s">
        <v>83</v>
      </c>
      <c r="D129" s="184" t="s">
        <v>83</v>
      </c>
      <c r="E129" s="184"/>
      <c r="F129" s="184" t="s">
        <v>83</v>
      </c>
      <c r="G129" s="150"/>
    </row>
    <row r="130" spans="1:7" x14ac:dyDescent="0.35">
      <c r="A130" s="150" t="s">
        <v>1572</v>
      </c>
      <c r="B130" s="171" t="s">
        <v>608</v>
      </c>
      <c r="C130" s="184" t="s">
        <v>83</v>
      </c>
      <c r="D130" s="184" t="s">
        <v>83</v>
      </c>
      <c r="E130" s="184"/>
      <c r="F130" s="184" t="s">
        <v>83</v>
      </c>
      <c r="G130" s="150"/>
    </row>
    <row r="131" spans="1:7" x14ac:dyDescent="0.35">
      <c r="A131" s="150" t="s">
        <v>1573</v>
      </c>
      <c r="B131" s="171" t="s">
        <v>608</v>
      </c>
      <c r="C131" s="184" t="s">
        <v>83</v>
      </c>
      <c r="D131" s="184" t="s">
        <v>83</v>
      </c>
      <c r="E131" s="184"/>
      <c r="F131" s="184" t="s">
        <v>83</v>
      </c>
      <c r="G131" s="150"/>
    </row>
    <row r="132" spans="1:7" x14ac:dyDescent="0.35">
      <c r="A132" s="150" t="s">
        <v>1574</v>
      </c>
      <c r="B132" s="171" t="s">
        <v>608</v>
      </c>
      <c r="C132" s="184" t="s">
        <v>83</v>
      </c>
      <c r="D132" s="184" t="s">
        <v>83</v>
      </c>
      <c r="E132" s="184"/>
      <c r="F132" s="184" t="s">
        <v>83</v>
      </c>
      <c r="G132" s="150"/>
    </row>
    <row r="133" spans="1:7" x14ac:dyDescent="0.35">
      <c r="A133" s="150" t="s">
        <v>1575</v>
      </c>
      <c r="B133" s="171" t="s">
        <v>608</v>
      </c>
      <c r="C133" s="184" t="s">
        <v>83</v>
      </c>
      <c r="D133" s="184" t="s">
        <v>83</v>
      </c>
      <c r="E133" s="184"/>
      <c r="F133" s="184" t="s">
        <v>83</v>
      </c>
      <c r="G133" s="150"/>
    </row>
    <row r="134" spans="1:7" x14ac:dyDescent="0.35">
      <c r="A134" s="150" t="s">
        <v>1576</v>
      </c>
      <c r="B134" s="171" t="s">
        <v>608</v>
      </c>
      <c r="C134" s="184" t="s">
        <v>83</v>
      </c>
      <c r="D134" s="184" t="s">
        <v>83</v>
      </c>
      <c r="E134" s="184"/>
      <c r="F134" s="184" t="s">
        <v>83</v>
      </c>
      <c r="G134" s="150"/>
    </row>
    <row r="135" spans="1:7" x14ac:dyDescent="0.35">
      <c r="A135" s="150" t="s">
        <v>1577</v>
      </c>
      <c r="B135" s="171" t="s">
        <v>608</v>
      </c>
      <c r="C135" s="184" t="s">
        <v>83</v>
      </c>
      <c r="D135" s="184" t="s">
        <v>83</v>
      </c>
      <c r="E135" s="184"/>
      <c r="F135" s="184" t="s">
        <v>83</v>
      </c>
      <c r="G135" s="150"/>
    </row>
    <row r="136" spans="1:7" x14ac:dyDescent="0.35">
      <c r="A136" s="150" t="s">
        <v>1578</v>
      </c>
      <c r="B136" s="171" t="s">
        <v>608</v>
      </c>
      <c r="C136" s="184" t="s">
        <v>83</v>
      </c>
      <c r="D136" s="184" t="s">
        <v>83</v>
      </c>
      <c r="E136" s="184"/>
      <c r="F136" s="184" t="s">
        <v>83</v>
      </c>
      <c r="G136" s="150"/>
    </row>
    <row r="137" spans="1:7" x14ac:dyDescent="0.35">
      <c r="A137" s="150" t="s">
        <v>1579</v>
      </c>
      <c r="B137" s="171" t="s">
        <v>608</v>
      </c>
      <c r="C137" s="184" t="s">
        <v>83</v>
      </c>
      <c r="D137" s="184" t="s">
        <v>83</v>
      </c>
      <c r="E137" s="184"/>
      <c r="F137" s="184" t="s">
        <v>83</v>
      </c>
      <c r="G137" s="150"/>
    </row>
    <row r="138" spans="1:7" x14ac:dyDescent="0.35">
      <c r="A138" s="150" t="s">
        <v>1580</v>
      </c>
      <c r="B138" s="171" t="s">
        <v>608</v>
      </c>
      <c r="C138" s="184" t="s">
        <v>83</v>
      </c>
      <c r="D138" s="184" t="s">
        <v>83</v>
      </c>
      <c r="E138" s="184"/>
      <c r="F138" s="184" t="s">
        <v>83</v>
      </c>
      <c r="G138" s="150"/>
    </row>
    <row r="139" spans="1:7" x14ac:dyDescent="0.35">
      <c r="A139" s="150" t="s">
        <v>1581</v>
      </c>
      <c r="B139" s="171" t="s">
        <v>608</v>
      </c>
      <c r="C139" s="184" t="s">
        <v>83</v>
      </c>
      <c r="D139" s="184" t="s">
        <v>83</v>
      </c>
      <c r="E139" s="184"/>
      <c r="F139" s="184" t="s">
        <v>83</v>
      </c>
      <c r="G139" s="150"/>
    </row>
    <row r="140" spans="1:7" x14ac:dyDescent="0.35">
      <c r="A140" s="150" t="s">
        <v>1582</v>
      </c>
      <c r="B140" s="171" t="s">
        <v>608</v>
      </c>
      <c r="C140" s="184" t="s">
        <v>83</v>
      </c>
      <c r="D140" s="184" t="s">
        <v>83</v>
      </c>
      <c r="E140" s="184"/>
      <c r="F140" s="184" t="s">
        <v>83</v>
      </c>
      <c r="G140" s="150"/>
    </row>
    <row r="141" spans="1:7" x14ac:dyDescent="0.35">
      <c r="A141" s="150" t="s">
        <v>1583</v>
      </c>
      <c r="B141" s="171" t="s">
        <v>608</v>
      </c>
      <c r="C141" s="184" t="s">
        <v>83</v>
      </c>
      <c r="D141" s="184" t="s">
        <v>83</v>
      </c>
      <c r="E141" s="184"/>
      <c r="F141" s="184" t="s">
        <v>83</v>
      </c>
      <c r="G141" s="150"/>
    </row>
    <row r="142" spans="1:7" x14ac:dyDescent="0.35">
      <c r="A142" s="150" t="s">
        <v>1584</v>
      </c>
      <c r="B142" s="171" t="s">
        <v>608</v>
      </c>
      <c r="C142" s="184" t="s">
        <v>83</v>
      </c>
      <c r="D142" s="184" t="s">
        <v>83</v>
      </c>
      <c r="E142" s="184"/>
      <c r="F142" s="184" t="s">
        <v>83</v>
      </c>
      <c r="G142" s="150"/>
    </row>
    <row r="143" spans="1:7" x14ac:dyDescent="0.35">
      <c r="A143" s="150" t="s">
        <v>1585</v>
      </c>
      <c r="B143" s="171" t="s">
        <v>608</v>
      </c>
      <c r="C143" s="184" t="s">
        <v>83</v>
      </c>
      <c r="D143" s="184" t="s">
        <v>83</v>
      </c>
      <c r="E143" s="184"/>
      <c r="F143" s="184" t="s">
        <v>83</v>
      </c>
      <c r="G143" s="150"/>
    </row>
    <row r="144" spans="1:7" x14ac:dyDescent="0.35">
      <c r="A144" s="150" t="s">
        <v>1586</v>
      </c>
      <c r="B144" s="171" t="s">
        <v>608</v>
      </c>
      <c r="C144" s="184" t="s">
        <v>83</v>
      </c>
      <c r="D144" s="184" t="s">
        <v>83</v>
      </c>
      <c r="E144" s="184"/>
      <c r="F144" s="184" t="s">
        <v>83</v>
      </c>
      <c r="G144" s="150"/>
    </row>
    <row r="145" spans="1:7" x14ac:dyDescent="0.35">
      <c r="A145" s="150" t="s">
        <v>1587</v>
      </c>
      <c r="B145" s="171" t="s">
        <v>608</v>
      </c>
      <c r="C145" s="184" t="s">
        <v>83</v>
      </c>
      <c r="D145" s="184" t="s">
        <v>83</v>
      </c>
      <c r="E145" s="184"/>
      <c r="F145" s="184" t="s">
        <v>83</v>
      </c>
      <c r="G145" s="150"/>
    </row>
    <row r="146" spans="1:7" x14ac:dyDescent="0.35">
      <c r="A146" s="150" t="s">
        <v>1588</v>
      </c>
      <c r="B146" s="171" t="s">
        <v>608</v>
      </c>
      <c r="C146" s="184" t="s">
        <v>83</v>
      </c>
      <c r="D146" s="184" t="s">
        <v>83</v>
      </c>
      <c r="E146" s="184"/>
      <c r="F146" s="184" t="s">
        <v>83</v>
      </c>
      <c r="G146" s="150"/>
    </row>
    <row r="147" spans="1:7" x14ac:dyDescent="0.35">
      <c r="A147" s="150" t="s">
        <v>1589</v>
      </c>
      <c r="B147" s="171" t="s">
        <v>608</v>
      </c>
      <c r="C147" s="184" t="s">
        <v>83</v>
      </c>
      <c r="D147" s="184" t="s">
        <v>83</v>
      </c>
      <c r="E147" s="184"/>
      <c r="F147" s="184" t="s">
        <v>83</v>
      </c>
      <c r="G147" s="150"/>
    </row>
    <row r="148" spans="1:7" x14ac:dyDescent="0.35">
      <c r="A148" s="150" t="s">
        <v>1590</v>
      </c>
      <c r="B148" s="171" t="s">
        <v>608</v>
      </c>
      <c r="C148" s="184" t="s">
        <v>83</v>
      </c>
      <c r="D148" s="184" t="s">
        <v>83</v>
      </c>
      <c r="E148" s="184"/>
      <c r="F148" s="184" t="s">
        <v>83</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184">
        <v>7.0462560345122749E-3</v>
      </c>
      <c r="D150" s="184">
        <v>0</v>
      </c>
      <c r="E150" s="185"/>
      <c r="F150" s="276">
        <f t="shared" ref="F150:F152" si="2">D150+C150</f>
        <v>7.0462560345122749E-3</v>
      </c>
    </row>
    <row r="151" spans="1:7" x14ac:dyDescent="0.35">
      <c r="A151" s="150" t="s">
        <v>642</v>
      </c>
      <c r="B151" s="150" t="s">
        <v>643</v>
      </c>
      <c r="C151" s="184">
        <v>0.99295374396548775</v>
      </c>
      <c r="D151" s="184">
        <v>0</v>
      </c>
      <c r="E151" s="185"/>
      <c r="F151" s="276">
        <f t="shared" si="2"/>
        <v>0.99295374396548775</v>
      </c>
    </row>
    <row r="152" spans="1:7" x14ac:dyDescent="0.35">
      <c r="A152" s="150" t="s">
        <v>644</v>
      </c>
      <c r="B152" s="150" t="s">
        <v>146</v>
      </c>
      <c r="C152" s="184">
        <v>0</v>
      </c>
      <c r="D152" s="184">
        <v>0</v>
      </c>
      <c r="E152" s="185"/>
      <c r="F152" s="276">
        <f t="shared" si="2"/>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184">
        <v>0</v>
      </c>
      <c r="D160" s="184">
        <v>0</v>
      </c>
      <c r="E160" s="185"/>
      <c r="F160" s="276">
        <f t="shared" ref="F160:F162" si="3">D160+C160</f>
        <v>0</v>
      </c>
    </row>
    <row r="161" spans="1:7" x14ac:dyDescent="0.35">
      <c r="A161" s="150" t="s">
        <v>654</v>
      </c>
      <c r="B161" s="150" t="s">
        <v>655</v>
      </c>
      <c r="C161" s="276">
        <v>1</v>
      </c>
      <c r="D161" s="184">
        <v>0</v>
      </c>
      <c r="E161" s="185"/>
      <c r="F161" s="276">
        <f t="shared" si="3"/>
        <v>1</v>
      </c>
    </row>
    <row r="162" spans="1:7" x14ac:dyDescent="0.35">
      <c r="A162" s="150" t="s">
        <v>656</v>
      </c>
      <c r="B162" s="150" t="s">
        <v>146</v>
      </c>
      <c r="C162" s="184">
        <v>0</v>
      </c>
      <c r="D162" s="184">
        <v>0</v>
      </c>
      <c r="E162" s="185"/>
      <c r="F162" s="276">
        <f t="shared" si="3"/>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184">
        <v>0</v>
      </c>
      <c r="D170" s="184">
        <v>0</v>
      </c>
      <c r="E170" s="185"/>
      <c r="F170" s="276">
        <f t="shared" ref="F170:F174" si="4">D170+C170</f>
        <v>0</v>
      </c>
    </row>
    <row r="171" spans="1:7" x14ac:dyDescent="0.35">
      <c r="A171" s="150" t="s">
        <v>666</v>
      </c>
      <c r="B171" s="172" t="s">
        <v>667</v>
      </c>
      <c r="C171" s="184">
        <v>0</v>
      </c>
      <c r="D171" s="184">
        <v>0</v>
      </c>
      <c r="E171" s="185"/>
      <c r="F171" s="276">
        <f t="shared" si="4"/>
        <v>0</v>
      </c>
    </row>
    <row r="172" spans="1:7" x14ac:dyDescent="0.35">
      <c r="A172" s="150" t="s">
        <v>668</v>
      </c>
      <c r="B172" s="172" t="s">
        <v>669</v>
      </c>
      <c r="C172" s="184">
        <v>5.3010813571910106E-2</v>
      </c>
      <c r="D172" s="184">
        <v>0</v>
      </c>
      <c r="E172" s="184"/>
      <c r="F172" s="276">
        <f t="shared" si="4"/>
        <v>5.3010813571910106E-2</v>
      </c>
    </row>
    <row r="173" spans="1:7" x14ac:dyDescent="0.35">
      <c r="A173" s="150" t="s">
        <v>670</v>
      </c>
      <c r="B173" s="172" t="s">
        <v>671</v>
      </c>
      <c r="C173" s="184">
        <v>5.6961791543583849E-2</v>
      </c>
      <c r="D173" s="184">
        <v>0</v>
      </c>
      <c r="E173" s="184"/>
      <c r="F173" s="276">
        <f t="shared" si="4"/>
        <v>5.6961791543583849E-2</v>
      </c>
    </row>
    <row r="174" spans="1:7" x14ac:dyDescent="0.35">
      <c r="A174" s="150" t="s">
        <v>672</v>
      </c>
      <c r="B174" s="172" t="s">
        <v>673</v>
      </c>
      <c r="C174" s="184">
        <v>0.89002739488450611</v>
      </c>
      <c r="D174" s="184">
        <v>0</v>
      </c>
      <c r="E174" s="184"/>
      <c r="F174" s="276">
        <f t="shared" si="4"/>
        <v>0.89002739488450611</v>
      </c>
    </row>
    <row r="175" spans="1:7" outlineLevel="1" x14ac:dyDescent="0.35">
      <c r="A175" s="150" t="s">
        <v>674</v>
      </c>
      <c r="B175" s="169"/>
      <c r="C175" s="184"/>
      <c r="D175" s="184"/>
      <c r="E175" s="184"/>
      <c r="F175" s="184"/>
    </row>
    <row r="176" spans="1:7" outlineLevel="1" x14ac:dyDescent="0.35">
      <c r="A176" s="150" t="s">
        <v>675</v>
      </c>
      <c r="B176" s="169"/>
      <c r="C176" s="184"/>
      <c r="D176" s="184"/>
      <c r="E176" s="184"/>
      <c r="F176" s="184"/>
    </row>
    <row r="177" spans="1:7" outlineLevel="1" x14ac:dyDescent="0.35">
      <c r="A177" s="150" t="s">
        <v>676</v>
      </c>
      <c r="B177" s="172"/>
      <c r="C177" s="184"/>
      <c r="D177" s="184"/>
      <c r="E177" s="184"/>
      <c r="F177" s="184"/>
    </row>
    <row r="178" spans="1:7" outlineLevel="1" x14ac:dyDescent="0.35">
      <c r="A178" s="150" t="s">
        <v>677</v>
      </c>
      <c r="B178" s="172"/>
      <c r="C178" s="184"/>
      <c r="D178" s="184"/>
      <c r="E178" s="184"/>
      <c r="F178" s="184"/>
    </row>
    <row r="179" spans="1:7" ht="15" customHeight="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276">
        <f t="shared" ref="F180" si="5">D180+C180</f>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215">
        <v>42.810756844455057</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2674</v>
      </c>
      <c r="C190" s="215">
        <v>140.36349555000021</v>
      </c>
      <c r="D190" s="218">
        <v>26360</v>
      </c>
      <c r="E190" s="177"/>
      <c r="F190" s="214">
        <f>IF($C$214=0,"",IF(C190="[for completion]","",IF(C190="","",C190/$C$214)))</f>
        <v>2.245144585385889E-2</v>
      </c>
      <c r="G190" s="214">
        <f>IF($D$214=0,"",IF(D190="[for completion]","",IF(D190="","",D190/$D$214)))</f>
        <v>0.18050467353716576</v>
      </c>
    </row>
    <row r="191" spans="1:7" x14ac:dyDescent="0.35">
      <c r="A191" s="150" t="s">
        <v>693</v>
      </c>
      <c r="B191" s="171" t="s">
        <v>2675</v>
      </c>
      <c r="C191" s="215">
        <v>358.1992449199999</v>
      </c>
      <c r="D191" s="218">
        <v>24264</v>
      </c>
      <c r="E191" s="177"/>
      <c r="F191" s="214">
        <f t="shared" ref="F191:F213" si="6">IF($C$214=0,"",IF(C191="[for completion]","",IF(C191="","",C191/$C$214)))</f>
        <v>5.729474690483017E-2</v>
      </c>
      <c r="G191" s="214">
        <f t="shared" ref="G191:G213" si="7">IF($D$214=0,"",IF(D191="[for completion]","",IF(D191="","",D191/$D$214)))</f>
        <v>0.16615194987502996</v>
      </c>
    </row>
    <row r="192" spans="1:7" x14ac:dyDescent="0.35">
      <c r="A192" s="150" t="s">
        <v>694</v>
      </c>
      <c r="B192" s="171" t="s">
        <v>2676</v>
      </c>
      <c r="C192" s="215">
        <v>478.85731927999768</v>
      </c>
      <c r="D192" s="218">
        <v>19205</v>
      </c>
      <c r="E192" s="177"/>
      <c r="F192" s="214">
        <f t="shared" si="6"/>
        <v>7.6594267857266057E-2</v>
      </c>
      <c r="G192" s="214">
        <f t="shared" si="7"/>
        <v>0.13150956962372035</v>
      </c>
    </row>
    <row r="193" spans="1:7" x14ac:dyDescent="0.35">
      <c r="A193" s="150" t="s">
        <v>695</v>
      </c>
      <c r="B193" s="171" t="s">
        <v>2677</v>
      </c>
      <c r="C193" s="215">
        <v>580.25100700000098</v>
      </c>
      <c r="D193" s="218">
        <v>16648</v>
      </c>
      <c r="E193" s="177"/>
      <c r="F193" s="214">
        <f t="shared" si="6"/>
        <v>9.2812408342074798E-2</v>
      </c>
      <c r="G193" s="214">
        <f t="shared" si="7"/>
        <v>0.11400006847673502</v>
      </c>
    </row>
    <row r="194" spans="1:7" x14ac:dyDescent="0.35">
      <c r="A194" s="150" t="s">
        <v>696</v>
      </c>
      <c r="B194" s="171" t="s">
        <v>2678</v>
      </c>
      <c r="C194" s="215">
        <v>592.36083391999819</v>
      </c>
      <c r="D194" s="218">
        <v>13217</v>
      </c>
      <c r="E194" s="177"/>
      <c r="F194" s="214">
        <f t="shared" si="6"/>
        <v>9.4749401449353676E-2</v>
      </c>
      <c r="G194" s="214">
        <f t="shared" si="7"/>
        <v>9.0505700688191193E-2</v>
      </c>
    </row>
    <row r="195" spans="1:7" x14ac:dyDescent="0.35">
      <c r="A195" s="150" t="s">
        <v>697</v>
      </c>
      <c r="B195" s="171" t="s">
        <v>2679</v>
      </c>
      <c r="C195" s="215">
        <v>574.75227898000014</v>
      </c>
      <c r="D195" s="218">
        <v>10482</v>
      </c>
      <c r="E195" s="177"/>
      <c r="F195" s="214">
        <f t="shared" si="6"/>
        <v>9.1932874857087107E-2</v>
      </c>
      <c r="G195" s="214">
        <f t="shared" si="7"/>
        <v>7.1777313657684805E-2</v>
      </c>
    </row>
    <row r="196" spans="1:7" x14ac:dyDescent="0.35">
      <c r="A196" s="150" t="s">
        <v>698</v>
      </c>
      <c r="B196" s="171" t="s">
        <v>2680</v>
      </c>
      <c r="C196" s="215">
        <v>536.98852144000034</v>
      </c>
      <c r="D196" s="218">
        <v>8288</v>
      </c>
      <c r="E196" s="177"/>
      <c r="F196" s="214">
        <f t="shared" si="6"/>
        <v>8.5892479850355891E-2</v>
      </c>
      <c r="G196" s="214">
        <f t="shared" si="7"/>
        <v>5.675351799226213E-2</v>
      </c>
    </row>
    <row r="197" spans="1:7" x14ac:dyDescent="0.35">
      <c r="A197" s="150" t="s">
        <v>699</v>
      </c>
      <c r="B197" s="171" t="s">
        <v>2681</v>
      </c>
      <c r="C197" s="215">
        <v>483.03036021000014</v>
      </c>
      <c r="D197" s="218">
        <v>6461</v>
      </c>
      <c r="E197" s="177"/>
      <c r="F197" s="214">
        <f t="shared" si="6"/>
        <v>7.7261754814033329E-2</v>
      </c>
      <c r="G197" s="214">
        <f t="shared" si="7"/>
        <v>4.4242818502413808E-2</v>
      </c>
    </row>
    <row r="198" spans="1:7" x14ac:dyDescent="0.35">
      <c r="A198" s="150" t="s">
        <v>700</v>
      </c>
      <c r="B198" s="171" t="s">
        <v>2682</v>
      </c>
      <c r="C198" s="215">
        <v>422.09908895999894</v>
      </c>
      <c r="D198" s="218">
        <v>4979</v>
      </c>
      <c r="E198" s="177"/>
      <c r="F198" s="214">
        <f t="shared" si="6"/>
        <v>6.7515665690819071E-2</v>
      </c>
      <c r="G198" s="214">
        <f t="shared" si="7"/>
        <v>3.4094566371075427E-2</v>
      </c>
    </row>
    <row r="199" spans="1:7" x14ac:dyDescent="0.35">
      <c r="A199" s="150" t="s">
        <v>701</v>
      </c>
      <c r="B199" s="171" t="s">
        <v>2683</v>
      </c>
      <c r="C199" s="215">
        <v>382.83233133000033</v>
      </c>
      <c r="D199" s="218">
        <v>4038</v>
      </c>
      <c r="E199" s="171"/>
      <c r="F199" s="214">
        <f t="shared" si="6"/>
        <v>6.1234862556556337E-2</v>
      </c>
      <c r="G199" s="214">
        <f t="shared" si="7"/>
        <v>2.7650905604820763E-2</v>
      </c>
    </row>
    <row r="200" spans="1:7" x14ac:dyDescent="0.35">
      <c r="A200" s="150" t="s">
        <v>702</v>
      </c>
      <c r="B200" s="171" t="s">
        <v>2684</v>
      </c>
      <c r="C200" s="215">
        <v>1426.4480787399978</v>
      </c>
      <c r="D200" s="218">
        <v>11102</v>
      </c>
      <c r="E200" s="171"/>
      <c r="F200" s="214">
        <f t="shared" si="6"/>
        <v>0.22816346712998384</v>
      </c>
      <c r="G200" s="214">
        <f t="shared" si="7"/>
        <v>7.6022871229499772E-2</v>
      </c>
    </row>
    <row r="201" spans="1:7" x14ac:dyDescent="0.35">
      <c r="A201" s="150" t="s">
        <v>703</v>
      </c>
      <c r="B201" s="171" t="s">
        <v>2685</v>
      </c>
      <c r="C201" s="215">
        <v>275.68631544999988</v>
      </c>
      <c r="D201" s="218">
        <v>991</v>
      </c>
      <c r="E201" s="171"/>
      <c r="F201" s="214">
        <f t="shared" si="6"/>
        <v>4.4096624693780825E-2</v>
      </c>
      <c r="G201" s="214">
        <f t="shared" si="7"/>
        <v>6.7860444414010344E-3</v>
      </c>
    </row>
    <row r="202" spans="1:7" x14ac:dyDescent="0.35">
      <c r="A202" s="150" t="s">
        <v>704</v>
      </c>
      <c r="B202" s="171" t="s">
        <v>608</v>
      </c>
      <c r="C202" s="215" t="s">
        <v>83</v>
      </c>
      <c r="D202" s="218" t="s">
        <v>83</v>
      </c>
      <c r="E202" s="171"/>
      <c r="F202" s="214" t="str">
        <f t="shared" si="6"/>
        <v/>
      </c>
      <c r="G202" s="214" t="str">
        <f t="shared" si="7"/>
        <v/>
      </c>
    </row>
    <row r="203" spans="1:7" x14ac:dyDescent="0.35">
      <c r="A203" s="150" t="s">
        <v>705</v>
      </c>
      <c r="B203" s="171" t="s">
        <v>608</v>
      </c>
      <c r="C203" s="215" t="s">
        <v>83</v>
      </c>
      <c r="D203" s="218" t="s">
        <v>83</v>
      </c>
      <c r="E203" s="171"/>
      <c r="F203" s="214" t="str">
        <f t="shared" si="6"/>
        <v/>
      </c>
      <c r="G203" s="214" t="str">
        <f t="shared" si="7"/>
        <v/>
      </c>
    </row>
    <row r="204" spans="1:7" x14ac:dyDescent="0.35">
      <c r="A204" s="150" t="s">
        <v>706</v>
      </c>
      <c r="B204" s="171" t="s">
        <v>608</v>
      </c>
      <c r="C204" s="215" t="s">
        <v>83</v>
      </c>
      <c r="D204" s="218" t="s">
        <v>83</v>
      </c>
      <c r="E204" s="171"/>
      <c r="F204" s="214" t="str">
        <f t="shared" si="6"/>
        <v/>
      </c>
      <c r="G204" s="214" t="str">
        <f t="shared" si="7"/>
        <v/>
      </c>
    </row>
    <row r="205" spans="1:7" x14ac:dyDescent="0.35">
      <c r="A205" s="150" t="s">
        <v>707</v>
      </c>
      <c r="B205" s="171" t="s">
        <v>608</v>
      </c>
      <c r="C205" s="215" t="s">
        <v>83</v>
      </c>
      <c r="D205" s="218" t="s">
        <v>83</v>
      </c>
      <c r="F205" s="214" t="str">
        <f t="shared" si="6"/>
        <v/>
      </c>
      <c r="G205" s="214" t="str">
        <f t="shared" si="7"/>
        <v/>
      </c>
    </row>
    <row r="206" spans="1:7" x14ac:dyDescent="0.35">
      <c r="A206" s="150" t="s">
        <v>708</v>
      </c>
      <c r="B206" s="171" t="s">
        <v>608</v>
      </c>
      <c r="C206" s="215" t="s">
        <v>83</v>
      </c>
      <c r="D206" s="218" t="s">
        <v>83</v>
      </c>
      <c r="E206" s="166"/>
      <c r="F206" s="214" t="str">
        <f t="shared" si="6"/>
        <v/>
      </c>
      <c r="G206" s="214" t="str">
        <f t="shared" si="7"/>
        <v/>
      </c>
    </row>
    <row r="207" spans="1:7" x14ac:dyDescent="0.35">
      <c r="A207" s="150" t="s">
        <v>709</v>
      </c>
      <c r="B207" s="171" t="s">
        <v>608</v>
      </c>
      <c r="C207" s="215" t="s">
        <v>83</v>
      </c>
      <c r="D207" s="218" t="s">
        <v>83</v>
      </c>
      <c r="E207" s="166"/>
      <c r="F207" s="214" t="str">
        <f t="shared" si="6"/>
        <v/>
      </c>
      <c r="G207" s="214" t="str">
        <f t="shared" si="7"/>
        <v/>
      </c>
    </row>
    <row r="208" spans="1:7" x14ac:dyDescent="0.35">
      <c r="A208" s="150" t="s">
        <v>710</v>
      </c>
      <c r="B208" s="171" t="s">
        <v>608</v>
      </c>
      <c r="C208" s="215" t="s">
        <v>83</v>
      </c>
      <c r="D208" s="218" t="s">
        <v>83</v>
      </c>
      <c r="E208" s="166"/>
      <c r="F208" s="214" t="str">
        <f t="shared" si="6"/>
        <v/>
      </c>
      <c r="G208" s="214" t="str">
        <f t="shared" si="7"/>
        <v/>
      </c>
    </row>
    <row r="209" spans="1:7" x14ac:dyDescent="0.35">
      <c r="A209" s="150" t="s">
        <v>711</v>
      </c>
      <c r="B209" s="171" t="s">
        <v>608</v>
      </c>
      <c r="C209" s="215" t="s">
        <v>83</v>
      </c>
      <c r="D209" s="218" t="s">
        <v>83</v>
      </c>
      <c r="E209" s="166"/>
      <c r="F209" s="214" t="str">
        <f t="shared" si="6"/>
        <v/>
      </c>
      <c r="G209" s="214" t="str">
        <f t="shared" si="7"/>
        <v/>
      </c>
    </row>
    <row r="210" spans="1:7" x14ac:dyDescent="0.35">
      <c r="A210" s="150" t="s">
        <v>712</v>
      </c>
      <c r="B210" s="171" t="s">
        <v>608</v>
      </c>
      <c r="C210" s="215" t="s">
        <v>83</v>
      </c>
      <c r="D210" s="218" t="s">
        <v>83</v>
      </c>
      <c r="E210" s="166"/>
      <c r="F210" s="214" t="str">
        <f t="shared" si="6"/>
        <v/>
      </c>
      <c r="G210" s="214" t="str">
        <f t="shared" si="7"/>
        <v/>
      </c>
    </row>
    <row r="211" spans="1:7" x14ac:dyDescent="0.35">
      <c r="A211" s="150" t="s">
        <v>713</v>
      </c>
      <c r="B211" s="171" t="s">
        <v>608</v>
      </c>
      <c r="C211" s="215" t="s">
        <v>83</v>
      </c>
      <c r="D211" s="218" t="s">
        <v>83</v>
      </c>
      <c r="E211" s="166"/>
      <c r="F211" s="214" t="str">
        <f t="shared" si="6"/>
        <v/>
      </c>
      <c r="G211" s="214" t="str">
        <f t="shared" si="7"/>
        <v/>
      </c>
    </row>
    <row r="212" spans="1:7" x14ac:dyDescent="0.35">
      <c r="A212" s="150" t="s">
        <v>714</v>
      </c>
      <c r="B212" s="171" t="s">
        <v>608</v>
      </c>
      <c r="C212" s="215" t="s">
        <v>83</v>
      </c>
      <c r="D212" s="218" t="s">
        <v>83</v>
      </c>
      <c r="E212" s="166"/>
      <c r="F212" s="214" t="str">
        <f t="shared" si="6"/>
        <v/>
      </c>
      <c r="G212" s="214" t="str">
        <f t="shared" si="7"/>
        <v/>
      </c>
    </row>
    <row r="213" spans="1:7" x14ac:dyDescent="0.35">
      <c r="A213" s="150" t="s">
        <v>715</v>
      </c>
      <c r="B213" s="171" t="s">
        <v>608</v>
      </c>
      <c r="C213" s="215" t="s">
        <v>83</v>
      </c>
      <c r="D213" s="218" t="s">
        <v>83</v>
      </c>
      <c r="E213" s="166"/>
      <c r="F213" s="214" t="str">
        <f t="shared" si="6"/>
        <v/>
      </c>
      <c r="G213" s="214" t="str">
        <f t="shared" si="7"/>
        <v/>
      </c>
    </row>
    <row r="214" spans="1:7" x14ac:dyDescent="0.35">
      <c r="A214" s="150" t="s">
        <v>716</v>
      </c>
      <c r="B214" s="180" t="s">
        <v>148</v>
      </c>
      <c r="C214" s="221">
        <f>SUM(C190:C213)</f>
        <v>6251.8688757799946</v>
      </c>
      <c r="D214" s="219">
        <f>SUM(D190:D213)</f>
        <v>146035</v>
      </c>
      <c r="E214" s="166"/>
      <c r="F214" s="220">
        <f>SUM(F190:F213)</f>
        <v>1</v>
      </c>
      <c r="G214" s="220">
        <f>SUM(G190:G213)</f>
        <v>1</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0.491822575322929</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1869.1450259900016</v>
      </c>
      <c r="D219" s="218">
        <v>75304</v>
      </c>
      <c r="F219" s="214">
        <f t="shared" ref="F219:F233" si="8">IF($C$227=0,"",IF(C219="[for completion]","",C219/$C$227))</f>
        <v>0.29897380497392501</v>
      </c>
      <c r="G219" s="214">
        <f t="shared" ref="G219:G233" si="9">IF($D$227=0,"",IF(D219="[for completion]","",D219/$D$227))</f>
        <v>0.51565720546444349</v>
      </c>
    </row>
    <row r="220" spans="1:7" x14ac:dyDescent="0.35">
      <c r="A220" s="150" t="s">
        <v>723</v>
      </c>
      <c r="B220" s="150" t="s">
        <v>724</v>
      </c>
      <c r="C220" s="215">
        <v>1091.3862515699986</v>
      </c>
      <c r="D220" s="218">
        <v>22480</v>
      </c>
      <c r="F220" s="214">
        <f t="shared" si="8"/>
        <v>0.17456960042749364</v>
      </c>
      <c r="G220" s="214">
        <f t="shared" si="9"/>
        <v>0.1539357003458075</v>
      </c>
    </row>
    <row r="221" spans="1:7" x14ac:dyDescent="0.35">
      <c r="A221" s="150" t="s">
        <v>725</v>
      </c>
      <c r="B221" s="150" t="s">
        <v>726</v>
      </c>
      <c r="C221" s="215">
        <v>1276.074100920001</v>
      </c>
      <c r="D221" s="218">
        <v>21282</v>
      </c>
      <c r="F221" s="214">
        <f t="shared" si="8"/>
        <v>0.2041108229034625</v>
      </c>
      <c r="G221" s="214">
        <f t="shared" si="9"/>
        <v>0.1457321874893005</v>
      </c>
    </row>
    <row r="222" spans="1:7" x14ac:dyDescent="0.35">
      <c r="A222" s="150" t="s">
        <v>727</v>
      </c>
      <c r="B222" s="150" t="s">
        <v>728</v>
      </c>
      <c r="C222" s="215">
        <v>1286.1557620700005</v>
      </c>
      <c r="D222" s="218">
        <v>18232</v>
      </c>
      <c r="F222" s="214">
        <f t="shared" si="8"/>
        <v>0.20572340649251639</v>
      </c>
      <c r="G222" s="214">
        <f t="shared" si="9"/>
        <v>0.12484678330537199</v>
      </c>
    </row>
    <row r="223" spans="1:7" x14ac:dyDescent="0.35">
      <c r="A223" s="150" t="s">
        <v>729</v>
      </c>
      <c r="B223" s="150" t="s">
        <v>730</v>
      </c>
      <c r="C223" s="215">
        <v>729.10773522999887</v>
      </c>
      <c r="D223" s="218">
        <v>8737</v>
      </c>
      <c r="F223" s="214">
        <f t="shared" si="8"/>
        <v>0.11662236520260244</v>
      </c>
      <c r="G223" s="214">
        <f t="shared" si="9"/>
        <v>5.9828123395076524E-2</v>
      </c>
    </row>
    <row r="224" spans="1:7" x14ac:dyDescent="0.35">
      <c r="A224" s="150" t="s">
        <v>731</v>
      </c>
      <c r="B224" s="150" t="s">
        <v>732</v>
      </c>
      <c r="C224" s="215">
        <v>0</v>
      </c>
      <c r="D224" s="218">
        <v>0</v>
      </c>
      <c r="F224" s="214">
        <f t="shared" si="8"/>
        <v>0</v>
      </c>
      <c r="G224" s="214">
        <f t="shared" si="9"/>
        <v>0</v>
      </c>
    </row>
    <row r="225" spans="1:7" x14ac:dyDescent="0.35">
      <c r="A225" s="150" t="s">
        <v>733</v>
      </c>
      <c r="B225" s="150" t="s">
        <v>734</v>
      </c>
      <c r="C225" s="215">
        <v>0</v>
      </c>
      <c r="D225" s="218">
        <v>0</v>
      </c>
      <c r="F225" s="214">
        <f t="shared" si="8"/>
        <v>0</v>
      </c>
      <c r="G225" s="214">
        <f t="shared" si="9"/>
        <v>0</v>
      </c>
    </row>
    <row r="226" spans="1:7" x14ac:dyDescent="0.35">
      <c r="A226" s="150" t="s">
        <v>735</v>
      </c>
      <c r="B226" s="150" t="s">
        <v>736</v>
      </c>
      <c r="C226" s="215">
        <v>0</v>
      </c>
      <c r="D226" s="218">
        <v>0</v>
      </c>
      <c r="F226" s="214">
        <f t="shared" si="8"/>
        <v>0</v>
      </c>
      <c r="G226" s="214">
        <f t="shared" si="9"/>
        <v>0</v>
      </c>
    </row>
    <row r="227" spans="1:7" x14ac:dyDescent="0.35">
      <c r="A227" s="150" t="s">
        <v>737</v>
      </c>
      <c r="B227" s="180" t="s">
        <v>148</v>
      </c>
      <c r="C227" s="215">
        <f>SUM(C219:C226)</f>
        <v>6251.868875780001</v>
      </c>
      <c r="D227" s="218">
        <f>SUM(D219:D226)</f>
        <v>146035</v>
      </c>
      <c r="F227" s="184">
        <f>SUM(F219:F226)</f>
        <v>1</v>
      </c>
      <c r="G227" s="184">
        <f>SUM(G219:G226)</f>
        <v>1</v>
      </c>
    </row>
    <row r="228" spans="1:7" outlineLevel="1" x14ac:dyDescent="0.35">
      <c r="A228" s="150" t="s">
        <v>738</v>
      </c>
      <c r="B228" s="167" t="s">
        <v>739</v>
      </c>
      <c r="C228" s="215"/>
      <c r="D228" s="218"/>
      <c r="F228" s="214">
        <f t="shared" si="8"/>
        <v>0</v>
      </c>
      <c r="G228" s="214">
        <f t="shared" si="9"/>
        <v>0</v>
      </c>
    </row>
    <row r="229" spans="1:7" outlineLevel="1" x14ac:dyDescent="0.35">
      <c r="A229" s="150" t="s">
        <v>740</v>
      </c>
      <c r="B229" s="167" t="s">
        <v>741</v>
      </c>
      <c r="C229" s="215"/>
      <c r="D229" s="218"/>
      <c r="F229" s="214">
        <f t="shared" si="8"/>
        <v>0</v>
      </c>
      <c r="G229" s="214">
        <f t="shared" si="9"/>
        <v>0</v>
      </c>
    </row>
    <row r="230" spans="1:7" outlineLevel="1" x14ac:dyDescent="0.35">
      <c r="A230" s="150" t="s">
        <v>742</v>
      </c>
      <c r="B230" s="167" t="s">
        <v>743</v>
      </c>
      <c r="C230" s="215"/>
      <c r="D230" s="218"/>
      <c r="F230" s="214">
        <f t="shared" si="8"/>
        <v>0</v>
      </c>
      <c r="G230" s="214">
        <f t="shared" si="9"/>
        <v>0</v>
      </c>
    </row>
    <row r="231" spans="1:7" outlineLevel="1" x14ac:dyDescent="0.35">
      <c r="A231" s="150" t="s">
        <v>744</v>
      </c>
      <c r="B231" s="167" t="s">
        <v>745</v>
      </c>
      <c r="C231" s="215"/>
      <c r="D231" s="218"/>
      <c r="F231" s="214">
        <f t="shared" si="8"/>
        <v>0</v>
      </c>
      <c r="G231" s="214">
        <f t="shared" si="9"/>
        <v>0</v>
      </c>
    </row>
    <row r="232" spans="1:7" outlineLevel="1" x14ac:dyDescent="0.35">
      <c r="A232" s="150" t="s">
        <v>746</v>
      </c>
      <c r="B232" s="167" t="s">
        <v>747</v>
      </c>
      <c r="C232" s="215"/>
      <c r="D232" s="218"/>
      <c r="F232" s="214">
        <f t="shared" si="8"/>
        <v>0</v>
      </c>
      <c r="G232" s="214">
        <f t="shared" si="9"/>
        <v>0</v>
      </c>
    </row>
    <row r="233" spans="1:7" outlineLevel="1" x14ac:dyDescent="0.35">
      <c r="A233" s="150" t="s">
        <v>748</v>
      </c>
      <c r="B233" s="167" t="s">
        <v>749</v>
      </c>
      <c r="C233" s="215"/>
      <c r="D233" s="218"/>
      <c r="F233" s="214">
        <f t="shared" si="8"/>
        <v>0</v>
      </c>
      <c r="G233" s="214">
        <f t="shared" si="9"/>
        <v>0</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0.499789056594724</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1819.0909474400034</v>
      </c>
      <c r="D241" s="218">
        <v>74671</v>
      </c>
      <c r="F241" s="214">
        <f>IF($C$249=0,"",IF(C241="[Mark as ND1 if not relevant]","",C241/$C$249))</f>
        <v>0.29096754643835188</v>
      </c>
      <c r="G241" s="214">
        <f>IF($D$249=0,"",IF(D241="[Mark as ND1 if not relevant]","",D241/$D$249))</f>
        <v>0.5113226281370904</v>
      </c>
    </row>
    <row r="242" spans="1:7" x14ac:dyDescent="0.35">
      <c r="A242" s="150" t="s">
        <v>756</v>
      </c>
      <c r="B242" s="150" t="s">
        <v>724</v>
      </c>
      <c r="C242" s="215">
        <v>1034.9780611299987</v>
      </c>
      <c r="D242" s="218">
        <v>21440</v>
      </c>
      <c r="F242" s="214">
        <f t="shared" ref="F242:F248" si="10">IF($C$249=0,"",IF(C242="[Mark as ND1 if not relevant]","",C242/$C$249))</f>
        <v>0.16554698789981775</v>
      </c>
      <c r="G242" s="214">
        <f t="shared" ref="G242:G248" si="11">IF($D$249=0,"",IF(D242="[Mark as ND1 if not relevant]","",D242/$D$249))</f>
        <v>0.14681411990276302</v>
      </c>
    </row>
    <row r="243" spans="1:7" x14ac:dyDescent="0.35">
      <c r="A243" s="150" t="s">
        <v>757</v>
      </c>
      <c r="B243" s="150" t="s">
        <v>726</v>
      </c>
      <c r="C243" s="215">
        <v>1226.8078282100003</v>
      </c>
      <c r="D243" s="218">
        <v>20420</v>
      </c>
      <c r="F243" s="214">
        <f t="shared" si="10"/>
        <v>0.19623057562238791</v>
      </c>
      <c r="G243" s="214">
        <f t="shared" si="11"/>
        <v>0.13982949292977712</v>
      </c>
    </row>
    <row r="244" spans="1:7" x14ac:dyDescent="0.35">
      <c r="A244" s="150" t="s">
        <v>758</v>
      </c>
      <c r="B244" s="150" t="s">
        <v>728</v>
      </c>
      <c r="C244" s="215">
        <v>1362.8862720599961</v>
      </c>
      <c r="D244" s="218">
        <v>19268</v>
      </c>
      <c r="F244" s="214">
        <f t="shared" si="10"/>
        <v>0.21799661815363316</v>
      </c>
      <c r="G244" s="214">
        <f t="shared" si="11"/>
        <v>0.13194097305440478</v>
      </c>
    </row>
    <row r="245" spans="1:7" x14ac:dyDescent="0.35">
      <c r="A245" s="150" t="s">
        <v>759</v>
      </c>
      <c r="B245" s="150" t="s">
        <v>730</v>
      </c>
      <c r="C245" s="215">
        <v>764.07701648999921</v>
      </c>
      <c r="D245" s="218">
        <v>9623</v>
      </c>
      <c r="F245" s="214">
        <f t="shared" si="10"/>
        <v>0.12221577766131109</v>
      </c>
      <c r="G245" s="214">
        <f t="shared" si="11"/>
        <v>6.5895162118670178E-2</v>
      </c>
    </row>
    <row r="246" spans="1:7" x14ac:dyDescent="0.35">
      <c r="A246" s="150" t="s">
        <v>760</v>
      </c>
      <c r="B246" s="150" t="s">
        <v>732</v>
      </c>
      <c r="C246" s="215">
        <v>44.028750449999968</v>
      </c>
      <c r="D246" s="218">
        <v>613</v>
      </c>
      <c r="F246" s="214">
        <f t="shared" si="10"/>
        <v>7.042494224498084E-3</v>
      </c>
      <c r="G246" s="214">
        <f t="shared" si="11"/>
        <v>4.1976238572944838E-3</v>
      </c>
    </row>
    <row r="247" spans="1:7" x14ac:dyDescent="0.35">
      <c r="A247" s="150" t="s">
        <v>761</v>
      </c>
      <c r="B247" s="150" t="s">
        <v>734</v>
      </c>
      <c r="C247" s="215">
        <v>0</v>
      </c>
      <c r="D247" s="218">
        <v>0</v>
      </c>
      <c r="F247" s="214">
        <f t="shared" si="10"/>
        <v>0</v>
      </c>
      <c r="G247" s="214">
        <f t="shared" si="11"/>
        <v>0</v>
      </c>
    </row>
    <row r="248" spans="1:7" x14ac:dyDescent="0.35">
      <c r="A248" s="150" t="s">
        <v>762</v>
      </c>
      <c r="B248" s="150" t="s">
        <v>736</v>
      </c>
      <c r="C248" s="215">
        <v>0</v>
      </c>
      <c r="D248" s="218">
        <v>0</v>
      </c>
      <c r="F248" s="214">
        <f t="shared" si="10"/>
        <v>0</v>
      </c>
      <c r="G248" s="214">
        <f t="shared" si="11"/>
        <v>0</v>
      </c>
    </row>
    <row r="249" spans="1:7" x14ac:dyDescent="0.35">
      <c r="A249" s="150" t="s">
        <v>763</v>
      </c>
      <c r="B249" s="180" t="s">
        <v>148</v>
      </c>
      <c r="C249" s="215">
        <f>SUM(C241:C248)</f>
        <v>6251.8688757799982</v>
      </c>
      <c r="D249" s="218">
        <f>SUM(D241:D248)</f>
        <v>146035</v>
      </c>
      <c r="F249" s="184">
        <f>SUM(F241:F248)</f>
        <v>0.99999999999999989</v>
      </c>
      <c r="G249" s="184">
        <f>SUM(G241:G248)</f>
        <v>1</v>
      </c>
    </row>
    <row r="250" spans="1:7" outlineLevel="1" x14ac:dyDescent="0.35">
      <c r="A250" s="150" t="s">
        <v>764</v>
      </c>
      <c r="B250" s="167" t="s">
        <v>739</v>
      </c>
      <c r="C250" s="215"/>
      <c r="D250" s="218"/>
      <c r="F250" s="214">
        <f t="shared" ref="F250:F255" si="12">IF($C$249=0,"",IF(C250="[for completion]","",C250/$C$249))</f>
        <v>0</v>
      </c>
      <c r="G250" s="214">
        <f t="shared" ref="G250:G255" si="13">IF($D$249=0,"",IF(D250="[for completion]","",D250/$D$249))</f>
        <v>0</v>
      </c>
    </row>
    <row r="251" spans="1:7" outlineLevel="1" x14ac:dyDescent="0.35">
      <c r="A251" s="150" t="s">
        <v>765</v>
      </c>
      <c r="B251" s="167" t="s">
        <v>741</v>
      </c>
      <c r="C251" s="215"/>
      <c r="D251" s="218"/>
      <c r="F251" s="214">
        <f t="shared" si="12"/>
        <v>0</v>
      </c>
      <c r="G251" s="214">
        <f t="shared" si="13"/>
        <v>0</v>
      </c>
    </row>
    <row r="252" spans="1:7" outlineLevel="1" x14ac:dyDescent="0.35">
      <c r="A252" s="150" t="s">
        <v>766</v>
      </c>
      <c r="B252" s="167" t="s">
        <v>743</v>
      </c>
      <c r="C252" s="215"/>
      <c r="D252" s="218"/>
      <c r="F252" s="214">
        <f t="shared" si="12"/>
        <v>0</v>
      </c>
      <c r="G252" s="214">
        <f t="shared" si="13"/>
        <v>0</v>
      </c>
    </row>
    <row r="253" spans="1:7" outlineLevel="1" x14ac:dyDescent="0.35">
      <c r="A253" s="150" t="s">
        <v>767</v>
      </c>
      <c r="B253" s="167" t="s">
        <v>745</v>
      </c>
      <c r="C253" s="215"/>
      <c r="D253" s="218"/>
      <c r="F253" s="214">
        <f t="shared" si="12"/>
        <v>0</v>
      </c>
      <c r="G253" s="214">
        <f t="shared" si="13"/>
        <v>0</v>
      </c>
    </row>
    <row r="254" spans="1:7" outlineLevel="1" x14ac:dyDescent="0.35">
      <c r="A254" s="150" t="s">
        <v>768</v>
      </c>
      <c r="B254" s="167" t="s">
        <v>747</v>
      </c>
      <c r="C254" s="215"/>
      <c r="D254" s="218"/>
      <c r="F254" s="214">
        <f t="shared" si="12"/>
        <v>0</v>
      </c>
      <c r="G254" s="214">
        <f t="shared" si="13"/>
        <v>0</v>
      </c>
    </row>
    <row r="255" spans="1:7" outlineLevel="1" x14ac:dyDescent="0.35">
      <c r="A255" s="150" t="s">
        <v>769</v>
      </c>
      <c r="B255" s="167" t="s">
        <v>749</v>
      </c>
      <c r="C255" s="215"/>
      <c r="D255" s="218"/>
      <c r="F255" s="214">
        <f t="shared" si="12"/>
        <v>0</v>
      </c>
      <c r="G255" s="214">
        <f t="shared" si="13"/>
        <v>0</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0.93065964240984511</v>
      </c>
      <c r="E260" s="166"/>
      <c r="F260" s="166"/>
      <c r="G260" s="166"/>
    </row>
    <row r="261" spans="1:14" x14ac:dyDescent="0.35">
      <c r="A261" s="150" t="s">
        <v>776</v>
      </c>
      <c r="B261" s="150" t="s">
        <v>777</v>
      </c>
      <c r="C261" s="184">
        <v>6.7140764748059342E-2</v>
      </c>
      <c r="E261" s="166"/>
      <c r="F261" s="166"/>
    </row>
    <row r="262" spans="1:14" x14ac:dyDescent="0.35">
      <c r="A262" s="150" t="s">
        <v>778</v>
      </c>
      <c r="B262" s="150" t="s">
        <v>779</v>
      </c>
      <c r="C262" s="184">
        <v>0</v>
      </c>
      <c r="E262" s="166"/>
      <c r="F262" s="166"/>
    </row>
    <row r="263" spans="1:14" s="274" customFormat="1" x14ac:dyDescent="0.35">
      <c r="A263" s="275" t="s">
        <v>780</v>
      </c>
      <c r="B263" s="275" t="s">
        <v>2527</v>
      </c>
      <c r="C263" s="276">
        <v>0</v>
      </c>
      <c r="D263" s="275"/>
      <c r="E263" s="240"/>
      <c r="F263" s="240"/>
      <c r="G263" s="273"/>
    </row>
    <row r="264" spans="1:14" x14ac:dyDescent="0.35">
      <c r="A264" s="275" t="s">
        <v>1426</v>
      </c>
      <c r="B264" s="171" t="s">
        <v>1418</v>
      </c>
      <c r="C264" s="276">
        <v>2.1995928420954604E-3</v>
      </c>
      <c r="D264" s="177"/>
      <c r="E264" s="177"/>
      <c r="F264" s="178"/>
      <c r="G264" s="178"/>
      <c r="H264" s="145"/>
      <c r="I264" s="150"/>
      <c r="J264" s="150"/>
      <c r="K264" s="150"/>
      <c r="L264" s="145"/>
      <c r="M264" s="145"/>
      <c r="N264" s="145"/>
    </row>
    <row r="265" spans="1:14" x14ac:dyDescent="0.35">
      <c r="A265" s="275" t="s">
        <v>2528</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184">
        <v>0.99108401932805334</v>
      </c>
      <c r="E277" s="145"/>
      <c r="F277" s="145"/>
    </row>
    <row r="278" spans="1:7" x14ac:dyDescent="0.35">
      <c r="A278" s="150" t="s">
        <v>796</v>
      </c>
      <c r="B278" s="150" t="s">
        <v>797</v>
      </c>
      <c r="C278" s="184">
        <v>6.1720306274315314E-3</v>
      </c>
      <c r="E278" s="145"/>
      <c r="F278" s="145"/>
    </row>
    <row r="279" spans="1:7" x14ac:dyDescent="0.35">
      <c r="A279" s="150" t="s">
        <v>798</v>
      </c>
      <c r="B279" s="150" t="s">
        <v>146</v>
      </c>
      <c r="C279" s="184">
        <v>4.1503187311750533E-4</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2637</v>
      </c>
      <c r="C286" s="162" t="s">
        <v>113</v>
      </c>
      <c r="D286" s="162" t="s">
        <v>1702</v>
      </c>
      <c r="E286" s="162"/>
      <c r="F286" s="162" t="s">
        <v>515</v>
      </c>
      <c r="G286" s="162" t="s">
        <v>1961</v>
      </c>
    </row>
    <row r="287" spans="1:7" s="224" customFormat="1" x14ac:dyDescent="0.35">
      <c r="A287" s="340" t="s">
        <v>2061</v>
      </c>
      <c r="B287" s="263" t="s">
        <v>608</v>
      </c>
      <c r="C287" s="262" t="s">
        <v>83</v>
      </c>
      <c r="D287" s="262" t="s">
        <v>83</v>
      </c>
      <c r="E287" s="264"/>
      <c r="F287" s="254" t="str">
        <f>IF($C$305=0,"",IF(C287="[For completion]","",C287/$C$305))</f>
        <v/>
      </c>
      <c r="G287" s="254" t="str">
        <f>IF($D$305=0,"",IF(D287="[For completion]","",D287/$D$305))</f>
        <v/>
      </c>
    </row>
    <row r="288" spans="1:7" s="224" customFormat="1" x14ac:dyDescent="0.35">
      <c r="A288" s="340" t="s">
        <v>2062</v>
      </c>
      <c r="B288" s="263" t="s">
        <v>608</v>
      </c>
      <c r="C288" s="262" t="s">
        <v>83</v>
      </c>
      <c r="D288" s="262" t="s">
        <v>83</v>
      </c>
      <c r="E288" s="264"/>
      <c r="F288" s="254" t="str">
        <f t="shared" ref="F288:F304" si="14">IF($C$305=0,"",IF(C288="[For completion]","",C288/$C$305))</f>
        <v/>
      </c>
      <c r="G288" s="254" t="str">
        <f t="shared" ref="G288:G304" si="15">IF($D$305=0,"",IF(D288="[For completion]","",D288/$D$305))</f>
        <v/>
      </c>
    </row>
    <row r="289" spans="1:7" s="224" customFormat="1" x14ac:dyDescent="0.35">
      <c r="A289" s="340" t="s">
        <v>2063</v>
      </c>
      <c r="B289" s="263" t="s">
        <v>608</v>
      </c>
      <c r="C289" s="262" t="s">
        <v>83</v>
      </c>
      <c r="D289" s="262" t="s">
        <v>83</v>
      </c>
      <c r="E289" s="264"/>
      <c r="F289" s="254" t="str">
        <f t="shared" si="14"/>
        <v/>
      </c>
      <c r="G289" s="254" t="str">
        <f t="shared" si="15"/>
        <v/>
      </c>
    </row>
    <row r="290" spans="1:7" s="224" customFormat="1" x14ac:dyDescent="0.35">
      <c r="A290" s="340" t="s">
        <v>2064</v>
      </c>
      <c r="B290" s="263" t="s">
        <v>608</v>
      </c>
      <c r="C290" s="262" t="s">
        <v>83</v>
      </c>
      <c r="D290" s="262" t="s">
        <v>83</v>
      </c>
      <c r="E290" s="264"/>
      <c r="F290" s="254" t="str">
        <f t="shared" si="14"/>
        <v/>
      </c>
      <c r="G290" s="254" t="str">
        <f t="shared" si="15"/>
        <v/>
      </c>
    </row>
    <row r="291" spans="1:7" s="224" customFormat="1" x14ac:dyDescent="0.35">
      <c r="A291" s="340" t="s">
        <v>2065</v>
      </c>
      <c r="B291" s="263" t="s">
        <v>608</v>
      </c>
      <c r="C291" s="262" t="s">
        <v>83</v>
      </c>
      <c r="D291" s="262" t="s">
        <v>83</v>
      </c>
      <c r="E291" s="264"/>
      <c r="F291" s="254" t="str">
        <f t="shared" si="14"/>
        <v/>
      </c>
      <c r="G291" s="254" t="str">
        <f t="shared" si="15"/>
        <v/>
      </c>
    </row>
    <row r="292" spans="1:7" s="224" customFormat="1" x14ac:dyDescent="0.35">
      <c r="A292" s="340" t="s">
        <v>2066</v>
      </c>
      <c r="B292" s="263" t="s">
        <v>608</v>
      </c>
      <c r="C292" s="262" t="s">
        <v>83</v>
      </c>
      <c r="D292" s="262" t="s">
        <v>83</v>
      </c>
      <c r="E292" s="264"/>
      <c r="F292" s="254" t="str">
        <f t="shared" si="14"/>
        <v/>
      </c>
      <c r="G292" s="254" t="str">
        <f t="shared" si="15"/>
        <v/>
      </c>
    </row>
    <row r="293" spans="1:7" s="224" customFormat="1" x14ac:dyDescent="0.35">
      <c r="A293" s="340" t="s">
        <v>2067</v>
      </c>
      <c r="B293" s="263" t="s">
        <v>608</v>
      </c>
      <c r="C293" s="262" t="s">
        <v>83</v>
      </c>
      <c r="D293" s="262" t="s">
        <v>83</v>
      </c>
      <c r="E293" s="264"/>
      <c r="F293" s="254" t="str">
        <f t="shared" si="14"/>
        <v/>
      </c>
      <c r="G293" s="254" t="str">
        <f t="shared" si="15"/>
        <v/>
      </c>
    </row>
    <row r="294" spans="1:7" s="224" customFormat="1" x14ac:dyDescent="0.35">
      <c r="A294" s="340" t="s">
        <v>2068</v>
      </c>
      <c r="B294" s="263" t="s">
        <v>608</v>
      </c>
      <c r="C294" s="262" t="s">
        <v>83</v>
      </c>
      <c r="D294" s="262" t="s">
        <v>83</v>
      </c>
      <c r="E294" s="264"/>
      <c r="F294" s="254" t="str">
        <f t="shared" si="14"/>
        <v/>
      </c>
      <c r="G294" s="254" t="str">
        <f t="shared" si="15"/>
        <v/>
      </c>
    </row>
    <row r="295" spans="1:7" s="224" customFormat="1" x14ac:dyDescent="0.35">
      <c r="A295" s="340" t="s">
        <v>2069</v>
      </c>
      <c r="B295" s="281" t="s">
        <v>608</v>
      </c>
      <c r="C295" s="262" t="s">
        <v>83</v>
      </c>
      <c r="D295" s="262" t="s">
        <v>83</v>
      </c>
      <c r="E295" s="264"/>
      <c r="F295" s="254" t="str">
        <f t="shared" si="14"/>
        <v/>
      </c>
      <c r="G295" s="254" t="str">
        <f t="shared" si="15"/>
        <v/>
      </c>
    </row>
    <row r="296" spans="1:7" s="224" customFormat="1" x14ac:dyDescent="0.35">
      <c r="A296" s="340" t="s">
        <v>2070</v>
      </c>
      <c r="B296" s="263" t="s">
        <v>608</v>
      </c>
      <c r="C296" s="262" t="s">
        <v>83</v>
      </c>
      <c r="D296" s="262" t="s">
        <v>83</v>
      </c>
      <c r="E296" s="264"/>
      <c r="F296" s="254" t="str">
        <f t="shared" si="14"/>
        <v/>
      </c>
      <c r="G296" s="254" t="str">
        <f t="shared" si="15"/>
        <v/>
      </c>
    </row>
    <row r="297" spans="1:7" s="224" customFormat="1" x14ac:dyDescent="0.35">
      <c r="A297" s="340" t="s">
        <v>2071</v>
      </c>
      <c r="B297" s="263" t="s">
        <v>608</v>
      </c>
      <c r="C297" s="262" t="s">
        <v>83</v>
      </c>
      <c r="D297" s="262" t="s">
        <v>83</v>
      </c>
      <c r="E297" s="264"/>
      <c r="F297" s="254" t="str">
        <f t="shared" si="14"/>
        <v/>
      </c>
      <c r="G297" s="254" t="str">
        <f t="shared" si="15"/>
        <v/>
      </c>
    </row>
    <row r="298" spans="1:7" s="224" customFormat="1" x14ac:dyDescent="0.35">
      <c r="A298" s="340" t="s">
        <v>2072</v>
      </c>
      <c r="B298" s="263" t="s">
        <v>608</v>
      </c>
      <c r="C298" s="262" t="s">
        <v>83</v>
      </c>
      <c r="D298" s="262" t="s">
        <v>83</v>
      </c>
      <c r="E298" s="264"/>
      <c r="F298" s="254" t="str">
        <f t="shared" si="14"/>
        <v/>
      </c>
      <c r="G298" s="254" t="str">
        <f t="shared" si="15"/>
        <v/>
      </c>
    </row>
    <row r="299" spans="1:7" s="224" customFormat="1" x14ac:dyDescent="0.35">
      <c r="A299" s="340" t="s">
        <v>2073</v>
      </c>
      <c r="B299" s="263" t="s">
        <v>608</v>
      </c>
      <c r="C299" s="262" t="s">
        <v>83</v>
      </c>
      <c r="D299" s="262" t="s">
        <v>83</v>
      </c>
      <c r="E299" s="264"/>
      <c r="F299" s="254" t="str">
        <f t="shared" si="14"/>
        <v/>
      </c>
      <c r="G299" s="254" t="str">
        <f t="shared" si="15"/>
        <v/>
      </c>
    </row>
    <row r="300" spans="1:7" s="224" customFormat="1" x14ac:dyDescent="0.35">
      <c r="A300" s="340" t="s">
        <v>2074</v>
      </c>
      <c r="B300" s="263" t="s">
        <v>608</v>
      </c>
      <c r="C300" s="262" t="s">
        <v>83</v>
      </c>
      <c r="D300" s="262" t="s">
        <v>83</v>
      </c>
      <c r="E300" s="264"/>
      <c r="F300" s="254" t="str">
        <f t="shared" si="14"/>
        <v/>
      </c>
      <c r="G300" s="254" t="str">
        <f t="shared" si="15"/>
        <v/>
      </c>
    </row>
    <row r="301" spans="1:7" s="224" customFormat="1" x14ac:dyDescent="0.35">
      <c r="A301" s="340" t="s">
        <v>2075</v>
      </c>
      <c r="B301" s="263" t="s">
        <v>608</v>
      </c>
      <c r="C301" s="262" t="s">
        <v>83</v>
      </c>
      <c r="D301" s="262" t="s">
        <v>83</v>
      </c>
      <c r="E301" s="264"/>
      <c r="F301" s="254" t="str">
        <f t="shared" si="14"/>
        <v/>
      </c>
      <c r="G301" s="254" t="str">
        <f t="shared" si="15"/>
        <v/>
      </c>
    </row>
    <row r="302" spans="1:7" s="224" customFormat="1" x14ac:dyDescent="0.35">
      <c r="A302" s="340" t="s">
        <v>2076</v>
      </c>
      <c r="B302" s="263" t="s">
        <v>608</v>
      </c>
      <c r="C302" s="262" t="s">
        <v>83</v>
      </c>
      <c r="D302" s="262" t="s">
        <v>83</v>
      </c>
      <c r="E302" s="264"/>
      <c r="F302" s="254" t="str">
        <f t="shared" si="14"/>
        <v/>
      </c>
      <c r="G302" s="254" t="str">
        <f t="shared" si="15"/>
        <v/>
      </c>
    </row>
    <row r="303" spans="1:7" s="224" customFormat="1" x14ac:dyDescent="0.35">
      <c r="A303" s="340" t="s">
        <v>2077</v>
      </c>
      <c r="B303" s="263" t="s">
        <v>608</v>
      </c>
      <c r="C303" s="262" t="s">
        <v>83</v>
      </c>
      <c r="D303" s="262" t="s">
        <v>83</v>
      </c>
      <c r="E303" s="264"/>
      <c r="F303" s="254" t="str">
        <f t="shared" si="14"/>
        <v/>
      </c>
      <c r="G303" s="254" t="str">
        <f t="shared" si="15"/>
        <v/>
      </c>
    </row>
    <row r="304" spans="1:7" s="224" customFormat="1" x14ac:dyDescent="0.35">
      <c r="A304" s="340" t="s">
        <v>2078</v>
      </c>
      <c r="B304" s="263" t="s">
        <v>2118</v>
      </c>
      <c r="C304" s="262" t="s">
        <v>83</v>
      </c>
      <c r="D304" s="262" t="s">
        <v>83</v>
      </c>
      <c r="E304" s="264"/>
      <c r="F304" s="254" t="str">
        <f t="shared" si="14"/>
        <v/>
      </c>
      <c r="G304" s="254" t="str">
        <f t="shared" si="15"/>
        <v/>
      </c>
    </row>
    <row r="305" spans="1:7" s="224" customFormat="1" x14ac:dyDescent="0.35">
      <c r="A305" s="340" t="s">
        <v>2079</v>
      </c>
      <c r="B305" s="263" t="s">
        <v>148</v>
      </c>
      <c r="C305" s="262">
        <f>SUM(C287:C304)</f>
        <v>0</v>
      </c>
      <c r="D305" s="262">
        <f>SUM(D287:D304)</f>
        <v>0</v>
      </c>
      <c r="E305" s="264"/>
      <c r="F305" s="308">
        <f>SUM(F287:F304)</f>
        <v>0</v>
      </c>
      <c r="G305" s="308">
        <f>SUM(G287:G304)</f>
        <v>0</v>
      </c>
    </row>
    <row r="306" spans="1:7" s="224" customFormat="1" x14ac:dyDescent="0.35">
      <c r="A306" s="340" t="s">
        <v>2080</v>
      </c>
      <c r="B306" s="263"/>
      <c r="C306" s="262"/>
      <c r="D306" s="262"/>
      <c r="E306" s="264"/>
      <c r="F306" s="264"/>
      <c r="G306" s="264"/>
    </row>
    <row r="307" spans="1:7" s="224" customFormat="1" x14ac:dyDescent="0.35">
      <c r="A307" s="340" t="s">
        <v>2081</v>
      </c>
      <c r="B307" s="263"/>
      <c r="C307" s="262"/>
      <c r="D307" s="262"/>
      <c r="E307" s="264"/>
      <c r="F307" s="264"/>
      <c r="G307" s="264"/>
    </row>
    <row r="308" spans="1:7" s="224" customFormat="1" x14ac:dyDescent="0.35">
      <c r="A308" s="340" t="s">
        <v>2082</v>
      </c>
      <c r="B308" s="263"/>
      <c r="C308" s="262"/>
      <c r="D308" s="262"/>
      <c r="E308" s="264"/>
      <c r="F308" s="264"/>
      <c r="G308" s="264"/>
    </row>
    <row r="309" spans="1:7" s="269" customFormat="1" x14ac:dyDescent="0.35">
      <c r="A309" s="162"/>
      <c r="B309" s="162" t="s">
        <v>2638</v>
      </c>
      <c r="C309" s="162" t="s">
        <v>113</v>
      </c>
      <c r="D309" s="162" t="s">
        <v>1702</v>
      </c>
      <c r="E309" s="162"/>
      <c r="F309" s="162" t="s">
        <v>515</v>
      </c>
      <c r="G309" s="162" t="s">
        <v>1961</v>
      </c>
    </row>
    <row r="310" spans="1:7" s="269" customFormat="1" x14ac:dyDescent="0.35">
      <c r="A310" s="340" t="s">
        <v>2083</v>
      </c>
      <c r="B310" s="281" t="s">
        <v>608</v>
      </c>
      <c r="C310" s="279" t="s">
        <v>83</v>
      </c>
      <c r="D310" s="279" t="s">
        <v>83</v>
      </c>
      <c r="E310" s="282"/>
      <c r="F310" s="254" t="str">
        <f>IF($C$328=0,"",IF(C310="[For completion]","",C310/$C$328))</f>
        <v/>
      </c>
      <c r="G310" s="254" t="str">
        <f>IF($D$328=0,"",IF(D310="[For completion]","",D310/$D$328))</f>
        <v/>
      </c>
    </row>
    <row r="311" spans="1:7" s="269" customFormat="1" x14ac:dyDescent="0.35">
      <c r="A311" s="340" t="s">
        <v>2084</v>
      </c>
      <c r="B311" s="281" t="s">
        <v>608</v>
      </c>
      <c r="C311" s="279" t="s">
        <v>83</v>
      </c>
      <c r="D311" s="279" t="s">
        <v>83</v>
      </c>
      <c r="E311" s="282"/>
      <c r="F311" s="282"/>
      <c r="G311" s="282"/>
    </row>
    <row r="312" spans="1:7" s="269" customFormat="1" x14ac:dyDescent="0.35">
      <c r="A312" s="340" t="s">
        <v>2085</v>
      </c>
      <c r="B312" s="281" t="s">
        <v>608</v>
      </c>
      <c r="C312" s="279" t="s">
        <v>83</v>
      </c>
      <c r="D312" s="279" t="s">
        <v>83</v>
      </c>
      <c r="E312" s="282"/>
      <c r="F312" s="282"/>
      <c r="G312" s="282"/>
    </row>
    <row r="313" spans="1:7" s="269" customFormat="1" x14ac:dyDescent="0.35">
      <c r="A313" s="340" t="s">
        <v>2086</v>
      </c>
      <c r="B313" s="281" t="s">
        <v>608</v>
      </c>
      <c r="C313" s="279" t="s">
        <v>83</v>
      </c>
      <c r="D313" s="279" t="s">
        <v>83</v>
      </c>
      <c r="E313" s="282"/>
      <c r="F313" s="282"/>
      <c r="G313" s="282"/>
    </row>
    <row r="314" spans="1:7" s="269" customFormat="1" x14ac:dyDescent="0.35">
      <c r="A314" s="340" t="s">
        <v>2087</v>
      </c>
      <c r="B314" s="281" t="s">
        <v>608</v>
      </c>
      <c r="C314" s="279" t="s">
        <v>83</v>
      </c>
      <c r="D314" s="279" t="s">
        <v>83</v>
      </c>
      <c r="E314" s="282"/>
      <c r="F314" s="282"/>
      <c r="G314" s="282"/>
    </row>
    <row r="315" spans="1:7" s="269" customFormat="1" x14ac:dyDescent="0.35">
      <c r="A315" s="340" t="s">
        <v>2088</v>
      </c>
      <c r="B315" s="281" t="s">
        <v>608</v>
      </c>
      <c r="C315" s="279" t="s">
        <v>83</v>
      </c>
      <c r="D315" s="279" t="s">
        <v>83</v>
      </c>
      <c r="E315" s="282"/>
      <c r="F315" s="282"/>
      <c r="G315" s="282"/>
    </row>
    <row r="316" spans="1:7" s="269" customFormat="1" x14ac:dyDescent="0.35">
      <c r="A316" s="340" t="s">
        <v>2089</v>
      </c>
      <c r="B316" s="281" t="s">
        <v>608</v>
      </c>
      <c r="C316" s="279" t="s">
        <v>83</v>
      </c>
      <c r="D316" s="279" t="s">
        <v>83</v>
      </c>
      <c r="E316" s="282"/>
      <c r="F316" s="282"/>
      <c r="G316" s="282"/>
    </row>
    <row r="317" spans="1:7" s="269" customFormat="1" x14ac:dyDescent="0.35">
      <c r="A317" s="340" t="s">
        <v>2090</v>
      </c>
      <c r="B317" s="281" t="s">
        <v>608</v>
      </c>
      <c r="C317" s="279" t="s">
        <v>83</v>
      </c>
      <c r="D317" s="279" t="s">
        <v>83</v>
      </c>
      <c r="E317" s="282"/>
      <c r="F317" s="282"/>
      <c r="G317" s="282"/>
    </row>
    <row r="318" spans="1:7" s="269" customFormat="1" x14ac:dyDescent="0.35">
      <c r="A318" s="340" t="s">
        <v>2091</v>
      </c>
      <c r="B318" s="281" t="s">
        <v>608</v>
      </c>
      <c r="C318" s="279" t="s">
        <v>83</v>
      </c>
      <c r="D318" s="279" t="s">
        <v>83</v>
      </c>
      <c r="E318" s="282"/>
      <c r="F318" s="282"/>
      <c r="G318" s="282"/>
    </row>
    <row r="319" spans="1:7" s="269" customFormat="1" x14ac:dyDescent="0.35">
      <c r="A319" s="340" t="s">
        <v>2092</v>
      </c>
      <c r="B319" s="281" t="s">
        <v>608</v>
      </c>
      <c r="C319" s="279" t="s">
        <v>83</v>
      </c>
      <c r="D319" s="279" t="s">
        <v>83</v>
      </c>
      <c r="E319" s="282"/>
      <c r="F319" s="282"/>
      <c r="G319" s="282"/>
    </row>
    <row r="320" spans="1:7" s="269" customFormat="1" x14ac:dyDescent="0.35">
      <c r="A320" s="340" t="s">
        <v>2240</v>
      </c>
      <c r="B320" s="281" t="s">
        <v>608</v>
      </c>
      <c r="C320" s="279" t="s">
        <v>83</v>
      </c>
      <c r="D320" s="279" t="s">
        <v>83</v>
      </c>
      <c r="E320" s="282"/>
      <c r="F320" s="282"/>
      <c r="G320" s="282"/>
    </row>
    <row r="321" spans="1:7" s="269" customFormat="1" x14ac:dyDescent="0.35">
      <c r="A321" s="340" t="s">
        <v>2284</v>
      </c>
      <c r="B321" s="281" t="s">
        <v>608</v>
      </c>
      <c r="C321" s="279" t="s">
        <v>83</v>
      </c>
      <c r="D321" s="279" t="s">
        <v>83</v>
      </c>
      <c r="E321" s="282"/>
      <c r="F321" s="282"/>
      <c r="G321" s="282"/>
    </row>
    <row r="322" spans="1:7" s="269" customFormat="1" x14ac:dyDescent="0.35">
      <c r="A322" s="340" t="s">
        <v>2285</v>
      </c>
      <c r="B322" s="281" t="s">
        <v>608</v>
      </c>
      <c r="C322" s="279" t="s">
        <v>83</v>
      </c>
      <c r="D322" s="279" t="s">
        <v>83</v>
      </c>
      <c r="E322" s="282"/>
      <c r="F322" s="282"/>
      <c r="G322" s="282"/>
    </row>
    <row r="323" spans="1:7" s="269" customFormat="1" x14ac:dyDescent="0.35">
      <c r="A323" s="340" t="s">
        <v>2286</v>
      </c>
      <c r="B323" s="281" t="s">
        <v>608</v>
      </c>
      <c r="C323" s="279" t="s">
        <v>83</v>
      </c>
      <c r="D323" s="279" t="s">
        <v>83</v>
      </c>
      <c r="E323" s="282"/>
      <c r="F323" s="282"/>
      <c r="G323" s="282"/>
    </row>
    <row r="324" spans="1:7" s="269" customFormat="1" x14ac:dyDescent="0.35">
      <c r="A324" s="340" t="s">
        <v>2287</v>
      </c>
      <c r="B324" s="281" t="s">
        <v>608</v>
      </c>
      <c r="C324" s="279" t="s">
        <v>83</v>
      </c>
      <c r="D324" s="279" t="s">
        <v>83</v>
      </c>
      <c r="E324" s="282"/>
      <c r="F324" s="282"/>
      <c r="G324" s="282"/>
    </row>
    <row r="325" spans="1:7" s="269" customFormat="1" x14ac:dyDescent="0.35">
      <c r="A325" s="340" t="s">
        <v>2288</v>
      </c>
      <c r="B325" s="281" t="s">
        <v>608</v>
      </c>
      <c r="C325" s="279" t="s">
        <v>83</v>
      </c>
      <c r="D325" s="279" t="s">
        <v>83</v>
      </c>
      <c r="E325" s="282"/>
      <c r="F325" s="282"/>
      <c r="G325" s="282"/>
    </row>
    <row r="326" spans="1:7" s="269" customFormat="1" x14ac:dyDescent="0.35">
      <c r="A326" s="340" t="s">
        <v>2289</v>
      </c>
      <c r="B326" s="281" t="s">
        <v>608</v>
      </c>
      <c r="C326" s="279" t="s">
        <v>83</v>
      </c>
      <c r="D326" s="279" t="s">
        <v>83</v>
      </c>
      <c r="E326" s="282"/>
      <c r="F326" s="282"/>
      <c r="G326" s="282"/>
    </row>
    <row r="327" spans="1:7" s="269" customFormat="1" x14ac:dyDescent="0.35">
      <c r="A327" s="340" t="s">
        <v>2290</v>
      </c>
      <c r="B327" s="281" t="s">
        <v>2118</v>
      </c>
      <c r="C327" s="279" t="s">
        <v>83</v>
      </c>
      <c r="D327" s="279" t="s">
        <v>83</v>
      </c>
      <c r="E327" s="282"/>
      <c r="F327" s="282"/>
      <c r="G327" s="282"/>
    </row>
    <row r="328" spans="1:7" s="269" customFormat="1" x14ac:dyDescent="0.35">
      <c r="A328" s="340" t="s">
        <v>2291</v>
      </c>
      <c r="B328" s="281" t="s">
        <v>148</v>
      </c>
      <c r="C328" s="279">
        <f>SUM(C310:C327)</f>
        <v>0</v>
      </c>
      <c r="D328" s="279">
        <f>SUM(D310:D327)</f>
        <v>0</v>
      </c>
      <c r="E328" s="282"/>
      <c r="F328" s="308">
        <f>SUM(F310:F327)</f>
        <v>0</v>
      </c>
      <c r="G328" s="308">
        <f>SUM(G310:G327)</f>
        <v>0</v>
      </c>
    </row>
    <row r="329" spans="1:7" s="269" customFormat="1" x14ac:dyDescent="0.35">
      <c r="A329" s="340" t="s">
        <v>2093</v>
      </c>
      <c r="B329" s="281"/>
      <c r="C329" s="279"/>
      <c r="D329" s="279"/>
      <c r="E329" s="282"/>
      <c r="F329" s="282"/>
      <c r="G329" s="282"/>
    </row>
    <row r="330" spans="1:7" s="269" customFormat="1" x14ac:dyDescent="0.35">
      <c r="A330" s="340" t="s">
        <v>2292</v>
      </c>
      <c r="B330" s="281"/>
      <c r="C330" s="279"/>
      <c r="D330" s="279"/>
      <c r="E330" s="282"/>
      <c r="F330" s="282"/>
      <c r="G330" s="282"/>
    </row>
    <row r="331" spans="1:7" s="269" customFormat="1" x14ac:dyDescent="0.35">
      <c r="A331" s="340" t="s">
        <v>2293</v>
      </c>
      <c r="B331" s="281"/>
      <c r="C331" s="279"/>
      <c r="D331" s="279"/>
      <c r="E331" s="282"/>
      <c r="F331" s="282"/>
      <c r="G331" s="282"/>
    </row>
    <row r="332" spans="1:7" s="224" customFormat="1" x14ac:dyDescent="0.35">
      <c r="A332" s="162"/>
      <c r="B332" s="162" t="s">
        <v>2639</v>
      </c>
      <c r="C332" s="162" t="s">
        <v>113</v>
      </c>
      <c r="D332" s="162" t="s">
        <v>1702</v>
      </c>
      <c r="E332" s="162"/>
      <c r="F332" s="162" t="s">
        <v>515</v>
      </c>
      <c r="G332" s="162" t="s">
        <v>1961</v>
      </c>
    </row>
    <row r="333" spans="1:7" s="224" customFormat="1" x14ac:dyDescent="0.35">
      <c r="A333" s="340" t="s">
        <v>2294</v>
      </c>
      <c r="B333" s="263" t="s">
        <v>1693</v>
      </c>
      <c r="C333" s="262" t="s">
        <v>83</v>
      </c>
      <c r="D333" s="262" t="s">
        <v>83</v>
      </c>
      <c r="E333" s="264"/>
      <c r="F333" s="254" t="str">
        <f>IF($C$343=0,"",IF(C333="[For completion]","",C333/$C$343))</f>
        <v/>
      </c>
      <c r="G333" s="254" t="str">
        <f>IF($D$343=0,"",IF(D333="[For completion]","",D333/$D$343))</f>
        <v/>
      </c>
    </row>
    <row r="334" spans="1:7" s="224" customFormat="1" x14ac:dyDescent="0.35">
      <c r="A334" s="340" t="s">
        <v>2295</v>
      </c>
      <c r="B334" s="263" t="s">
        <v>1694</v>
      </c>
      <c r="C334" s="262" t="s">
        <v>83</v>
      </c>
      <c r="D334" s="262" t="s">
        <v>83</v>
      </c>
      <c r="E334" s="264"/>
      <c r="F334" s="254" t="str">
        <f t="shared" ref="F334:F342" si="16">IF($C$343=0,"",IF(C334="[For completion]","",C334/$C$343))</f>
        <v/>
      </c>
      <c r="G334" s="254" t="str">
        <f t="shared" ref="G334:G342" si="17">IF($D$343=0,"",IF(D334="[For completion]","",D334/$D$343))</f>
        <v/>
      </c>
    </row>
    <row r="335" spans="1:7" s="224" customFormat="1" x14ac:dyDescent="0.35">
      <c r="A335" s="340" t="s">
        <v>2296</v>
      </c>
      <c r="B335" s="263" t="s">
        <v>1695</v>
      </c>
      <c r="C335" s="262" t="s">
        <v>83</v>
      </c>
      <c r="D335" s="262" t="s">
        <v>83</v>
      </c>
      <c r="E335" s="264"/>
      <c r="F335" s="254" t="str">
        <f t="shared" si="16"/>
        <v/>
      </c>
      <c r="G335" s="254" t="str">
        <f t="shared" si="17"/>
        <v/>
      </c>
    </row>
    <row r="336" spans="1:7" s="224" customFormat="1" x14ac:dyDescent="0.35">
      <c r="A336" s="340" t="s">
        <v>2297</v>
      </c>
      <c r="B336" s="263" t="s">
        <v>1696</v>
      </c>
      <c r="C336" s="262" t="s">
        <v>83</v>
      </c>
      <c r="D336" s="262" t="s">
        <v>83</v>
      </c>
      <c r="E336" s="264"/>
      <c r="F336" s="254" t="str">
        <f t="shared" si="16"/>
        <v/>
      </c>
      <c r="G336" s="254" t="str">
        <f t="shared" si="17"/>
        <v/>
      </c>
    </row>
    <row r="337" spans="1:7" s="224" customFormat="1" x14ac:dyDescent="0.35">
      <c r="A337" s="340" t="s">
        <v>2298</v>
      </c>
      <c r="B337" s="263" t="s">
        <v>1697</v>
      </c>
      <c r="C337" s="262" t="s">
        <v>83</v>
      </c>
      <c r="D337" s="262" t="s">
        <v>83</v>
      </c>
      <c r="E337" s="264"/>
      <c r="F337" s="254" t="str">
        <f t="shared" si="16"/>
        <v/>
      </c>
      <c r="G337" s="254" t="str">
        <f t="shared" si="17"/>
        <v/>
      </c>
    </row>
    <row r="338" spans="1:7" s="224" customFormat="1" x14ac:dyDescent="0.35">
      <c r="A338" s="340" t="s">
        <v>2299</v>
      </c>
      <c r="B338" s="263" t="s">
        <v>1698</v>
      </c>
      <c r="C338" s="262" t="s">
        <v>83</v>
      </c>
      <c r="D338" s="262" t="s">
        <v>83</v>
      </c>
      <c r="E338" s="264"/>
      <c r="F338" s="254" t="str">
        <f t="shared" si="16"/>
        <v/>
      </c>
      <c r="G338" s="254" t="str">
        <f t="shared" si="17"/>
        <v/>
      </c>
    </row>
    <row r="339" spans="1:7" s="224" customFormat="1" x14ac:dyDescent="0.35">
      <c r="A339" s="340" t="s">
        <v>2300</v>
      </c>
      <c r="B339" s="263" t="s">
        <v>1699</v>
      </c>
      <c r="C339" s="262" t="s">
        <v>83</v>
      </c>
      <c r="D339" s="262" t="s">
        <v>83</v>
      </c>
      <c r="E339" s="264"/>
      <c r="F339" s="254" t="str">
        <f t="shared" si="16"/>
        <v/>
      </c>
      <c r="G339" s="254" t="str">
        <f t="shared" si="17"/>
        <v/>
      </c>
    </row>
    <row r="340" spans="1:7" s="224" customFormat="1" x14ac:dyDescent="0.35">
      <c r="A340" s="340" t="s">
        <v>2301</v>
      </c>
      <c r="B340" s="263" t="s">
        <v>1700</v>
      </c>
      <c r="C340" s="262" t="s">
        <v>83</v>
      </c>
      <c r="D340" s="262" t="s">
        <v>83</v>
      </c>
      <c r="E340" s="264"/>
      <c r="F340" s="254" t="str">
        <f t="shared" si="16"/>
        <v/>
      </c>
      <c r="G340" s="254" t="str">
        <f t="shared" si="17"/>
        <v/>
      </c>
    </row>
    <row r="341" spans="1:7" s="224" customFormat="1" x14ac:dyDescent="0.35">
      <c r="A341" s="340" t="s">
        <v>2302</v>
      </c>
      <c r="B341" s="263" t="s">
        <v>1701</v>
      </c>
      <c r="C341" s="262" t="s">
        <v>83</v>
      </c>
      <c r="D341" s="262" t="s">
        <v>83</v>
      </c>
      <c r="E341" s="264"/>
      <c r="F341" s="254" t="str">
        <f t="shared" si="16"/>
        <v/>
      </c>
      <c r="G341" s="254" t="str">
        <f t="shared" si="17"/>
        <v/>
      </c>
    </row>
    <row r="342" spans="1:7" s="224" customFormat="1" x14ac:dyDescent="0.35">
      <c r="A342" s="340" t="s">
        <v>2303</v>
      </c>
      <c r="B342" s="279" t="s">
        <v>2118</v>
      </c>
      <c r="C342" s="279" t="s">
        <v>83</v>
      </c>
      <c r="D342" s="279" t="s">
        <v>83</v>
      </c>
      <c r="F342" s="254" t="str">
        <f t="shared" si="16"/>
        <v/>
      </c>
      <c r="G342" s="254" t="str">
        <f t="shared" si="17"/>
        <v/>
      </c>
    </row>
    <row r="343" spans="1:7" s="224" customFormat="1" x14ac:dyDescent="0.35">
      <c r="A343" s="340" t="s">
        <v>2304</v>
      </c>
      <c r="B343" s="263" t="s">
        <v>148</v>
      </c>
      <c r="C343" s="262">
        <f>SUM(C333:C341)</f>
        <v>0</v>
      </c>
      <c r="D343" s="262">
        <f>SUM(D333:D341)</f>
        <v>0</v>
      </c>
      <c r="E343" s="264"/>
      <c r="F343" s="308">
        <f>SUM(F333:F342)</f>
        <v>0</v>
      </c>
      <c r="G343" s="308">
        <f>SUM(G333:G342)</f>
        <v>0</v>
      </c>
    </row>
    <row r="344" spans="1:7" s="224" customFormat="1" x14ac:dyDescent="0.35">
      <c r="A344" s="340" t="s">
        <v>2305</v>
      </c>
      <c r="B344" s="263"/>
      <c r="C344" s="262"/>
      <c r="D344" s="262"/>
      <c r="E344" s="264"/>
      <c r="F344" s="264"/>
      <c r="G344" s="264"/>
    </row>
    <row r="345" spans="1:7" s="224" customFormat="1" x14ac:dyDescent="0.35">
      <c r="A345" s="162"/>
      <c r="B345" s="162" t="s">
        <v>2640</v>
      </c>
      <c r="C345" s="162" t="s">
        <v>113</v>
      </c>
      <c r="D345" s="162" t="s">
        <v>1702</v>
      </c>
      <c r="E345" s="162"/>
      <c r="F345" s="162" t="s">
        <v>515</v>
      </c>
      <c r="G345" s="162" t="s">
        <v>1961</v>
      </c>
    </row>
    <row r="346" spans="1:7" s="224" customFormat="1" x14ac:dyDescent="0.35">
      <c r="A346" s="340" t="s">
        <v>2143</v>
      </c>
      <c r="B346" s="281" t="s">
        <v>2106</v>
      </c>
      <c r="C346" s="279" t="s">
        <v>83</v>
      </c>
      <c r="D346" s="279" t="s">
        <v>83</v>
      </c>
      <c r="E346" s="282"/>
      <c r="F346" s="254" t="str">
        <f>IF($C$353=0,"",IF(C346="[For completion]","",C346/$C$353))</f>
        <v/>
      </c>
      <c r="G346" s="254" t="str">
        <f>IF($D$353=0,"",IF(D346="[For completion]","",D346/$D$353))</f>
        <v/>
      </c>
    </row>
    <row r="347" spans="1:7" s="224" customFormat="1" x14ac:dyDescent="0.35">
      <c r="A347" s="340" t="s">
        <v>2144</v>
      </c>
      <c r="B347" s="277" t="s">
        <v>2107</v>
      </c>
      <c r="C347" s="279" t="s">
        <v>83</v>
      </c>
      <c r="D347" s="279" t="s">
        <v>83</v>
      </c>
      <c r="E347" s="282"/>
      <c r="F347" s="254" t="str">
        <f t="shared" ref="F347:F352" si="18">IF($C$353=0,"",IF(C347="[For completion]","",C347/$C$353))</f>
        <v/>
      </c>
      <c r="G347" s="254" t="str">
        <f t="shared" ref="G347:G352" si="19">IF($D$353=0,"",IF(D347="[For completion]","",D347/$D$353))</f>
        <v/>
      </c>
    </row>
    <row r="348" spans="1:7" s="224" customFormat="1" x14ac:dyDescent="0.35">
      <c r="A348" s="340" t="s">
        <v>2145</v>
      </c>
      <c r="B348" s="281" t="s">
        <v>2108</v>
      </c>
      <c r="C348" s="279" t="s">
        <v>83</v>
      </c>
      <c r="D348" s="279" t="s">
        <v>83</v>
      </c>
      <c r="E348" s="282"/>
      <c r="F348" s="254" t="str">
        <f t="shared" si="18"/>
        <v/>
      </c>
      <c r="G348" s="254" t="str">
        <f t="shared" si="19"/>
        <v/>
      </c>
    </row>
    <row r="349" spans="1:7" s="224" customFormat="1" x14ac:dyDescent="0.35">
      <c r="A349" s="340" t="s">
        <v>2146</v>
      </c>
      <c r="B349" s="281" t="s">
        <v>2109</v>
      </c>
      <c r="C349" s="279" t="s">
        <v>83</v>
      </c>
      <c r="D349" s="279" t="s">
        <v>83</v>
      </c>
      <c r="E349" s="282"/>
      <c r="F349" s="254" t="str">
        <f t="shared" si="18"/>
        <v/>
      </c>
      <c r="G349" s="254" t="str">
        <f t="shared" si="19"/>
        <v/>
      </c>
    </row>
    <row r="350" spans="1:7" s="224" customFormat="1" x14ac:dyDescent="0.35">
      <c r="A350" s="340" t="s">
        <v>2147</v>
      </c>
      <c r="B350" s="281" t="s">
        <v>2110</v>
      </c>
      <c r="C350" s="279" t="s">
        <v>83</v>
      </c>
      <c r="D350" s="279" t="s">
        <v>83</v>
      </c>
      <c r="E350" s="282"/>
      <c r="F350" s="254" t="str">
        <f t="shared" si="18"/>
        <v/>
      </c>
      <c r="G350" s="254" t="str">
        <f t="shared" si="19"/>
        <v/>
      </c>
    </row>
    <row r="351" spans="1:7" s="224" customFormat="1" x14ac:dyDescent="0.35">
      <c r="A351" s="340" t="s">
        <v>2306</v>
      </c>
      <c r="B351" s="281" t="s">
        <v>2111</v>
      </c>
      <c r="C351" s="279" t="s">
        <v>83</v>
      </c>
      <c r="D351" s="279" t="s">
        <v>83</v>
      </c>
      <c r="E351" s="282"/>
      <c r="F351" s="254" t="str">
        <f t="shared" si="18"/>
        <v/>
      </c>
      <c r="G351" s="254" t="str">
        <f t="shared" si="19"/>
        <v/>
      </c>
    </row>
    <row r="352" spans="1:7" s="224" customFormat="1" x14ac:dyDescent="0.35">
      <c r="A352" s="340" t="s">
        <v>2307</v>
      </c>
      <c r="B352" s="281" t="s">
        <v>1703</v>
      </c>
      <c r="C352" s="279" t="s">
        <v>83</v>
      </c>
      <c r="D352" s="279" t="s">
        <v>83</v>
      </c>
      <c r="E352" s="282"/>
      <c r="F352" s="254" t="str">
        <f t="shared" si="18"/>
        <v/>
      </c>
      <c r="G352" s="254" t="str">
        <f t="shared" si="19"/>
        <v/>
      </c>
    </row>
    <row r="353" spans="1:7" s="224" customFormat="1" x14ac:dyDescent="0.35">
      <c r="A353" s="340" t="s">
        <v>2308</v>
      </c>
      <c r="B353" s="281" t="s">
        <v>148</v>
      </c>
      <c r="C353" s="279">
        <f>SUM(C346:C352)</f>
        <v>0</v>
      </c>
      <c r="D353" s="279">
        <f>SUM(D346:D352)</f>
        <v>0</v>
      </c>
      <c r="E353" s="282"/>
      <c r="F353" s="308">
        <f>SUM(F346:F352)</f>
        <v>0</v>
      </c>
      <c r="G353" s="308">
        <f>SUM(G346:G352)</f>
        <v>0</v>
      </c>
    </row>
    <row r="354" spans="1:7" s="224" customFormat="1" x14ac:dyDescent="0.35">
      <c r="A354" s="340" t="s">
        <v>2309</v>
      </c>
      <c r="B354" s="281"/>
      <c r="C354" s="279"/>
      <c r="D354" s="279"/>
      <c r="E354" s="282"/>
      <c r="F354" s="282"/>
      <c r="G354" s="282"/>
    </row>
    <row r="355" spans="1:7" s="224" customFormat="1" x14ac:dyDescent="0.35">
      <c r="A355" s="162"/>
      <c r="B355" s="162" t="s">
        <v>2641</v>
      </c>
      <c r="C355" s="162" t="s">
        <v>113</v>
      </c>
      <c r="D355" s="162" t="s">
        <v>1702</v>
      </c>
      <c r="E355" s="162"/>
      <c r="F355" s="162" t="s">
        <v>515</v>
      </c>
      <c r="G355" s="162" t="s">
        <v>1961</v>
      </c>
    </row>
    <row r="356" spans="1:7" s="224" customFormat="1" x14ac:dyDescent="0.35">
      <c r="A356" s="340" t="s">
        <v>2310</v>
      </c>
      <c r="B356" s="281" t="s">
        <v>2541</v>
      </c>
      <c r="C356" s="279" t="s">
        <v>83</v>
      </c>
      <c r="D356" s="279" t="s">
        <v>83</v>
      </c>
      <c r="E356" s="282"/>
      <c r="F356" s="254" t="str">
        <f>IF($C$360=0,"",IF(C356="[For completion]","",C356/$C$360))</f>
        <v/>
      </c>
      <c r="G356" s="254" t="str">
        <f>IF($D$360=0,"",IF(D356="[For completion]","",D356/$D$360))</f>
        <v/>
      </c>
    </row>
    <row r="357" spans="1:7" s="224" customFormat="1" x14ac:dyDescent="0.35">
      <c r="A357" s="340" t="s">
        <v>2311</v>
      </c>
      <c r="B357" s="277" t="s">
        <v>2604</v>
      </c>
      <c r="C357" s="279" t="s">
        <v>83</v>
      </c>
      <c r="D357" s="279" t="s">
        <v>83</v>
      </c>
      <c r="E357" s="282"/>
      <c r="F357" s="254" t="str">
        <f t="shared" ref="F357:F359" si="20">IF($C$360=0,"",IF(C357="[For completion]","",C357/$C$360))</f>
        <v/>
      </c>
      <c r="G357" s="254" t="str">
        <f t="shared" ref="G357:G359" si="21">IF($D$360=0,"",IF(D357="[For completion]","",D357/$D$360))</f>
        <v/>
      </c>
    </row>
    <row r="358" spans="1:7" s="224" customFormat="1" x14ac:dyDescent="0.35">
      <c r="A358" s="340" t="s">
        <v>2312</v>
      </c>
      <c r="B358" s="281" t="s">
        <v>1703</v>
      </c>
      <c r="C358" s="279" t="s">
        <v>83</v>
      </c>
      <c r="D358" s="279" t="s">
        <v>83</v>
      </c>
      <c r="E358" s="282"/>
      <c r="F358" s="254" t="str">
        <f t="shared" si="20"/>
        <v/>
      </c>
      <c r="G358" s="254" t="str">
        <f t="shared" si="21"/>
        <v/>
      </c>
    </row>
    <row r="359" spans="1:7" s="224" customFormat="1" x14ac:dyDescent="0.35">
      <c r="A359" s="340" t="s">
        <v>2313</v>
      </c>
      <c r="B359" s="279" t="s">
        <v>2118</v>
      </c>
      <c r="C359" s="279" t="s">
        <v>83</v>
      </c>
      <c r="D359" s="279" t="s">
        <v>83</v>
      </c>
      <c r="E359" s="282"/>
      <c r="F359" s="254" t="str">
        <f t="shared" si="20"/>
        <v/>
      </c>
      <c r="G359" s="254" t="str">
        <f t="shared" si="21"/>
        <v/>
      </c>
    </row>
    <row r="360" spans="1:7" s="224" customFormat="1" x14ac:dyDescent="0.35">
      <c r="A360" s="340" t="s">
        <v>2314</v>
      </c>
      <c r="B360" s="281" t="s">
        <v>148</v>
      </c>
      <c r="C360" s="279">
        <f>SUM(C356:C359)</f>
        <v>0</v>
      </c>
      <c r="D360" s="279">
        <f>SUM(D356:D359)</f>
        <v>0</v>
      </c>
      <c r="E360" s="282"/>
      <c r="F360" s="308">
        <f>SUM(F356:F359)</f>
        <v>0</v>
      </c>
      <c r="G360" s="308">
        <f>SUM(G356:G359)</f>
        <v>0</v>
      </c>
    </row>
    <row r="361" spans="1:7" s="224" customFormat="1" x14ac:dyDescent="0.35">
      <c r="A361" s="340" t="s">
        <v>2310</v>
      </c>
      <c r="B361" s="281"/>
      <c r="C361" s="279"/>
      <c r="D361" s="279"/>
      <c r="E361" s="282"/>
      <c r="F361" s="282"/>
      <c r="G361" s="282"/>
    </row>
    <row r="362" spans="1:7" s="224" customFormat="1" x14ac:dyDescent="0.35">
      <c r="A362" s="340" t="s">
        <v>2311</v>
      </c>
      <c r="B362" s="262"/>
      <c r="C362" s="267"/>
      <c r="D362" s="262"/>
      <c r="E362" s="261"/>
      <c r="F362" s="261"/>
      <c r="G362" s="261"/>
    </row>
    <row r="363" spans="1:7" s="224" customFormat="1" x14ac:dyDescent="0.35">
      <c r="A363" s="340" t="s">
        <v>2312</v>
      </c>
      <c r="B363" s="262"/>
      <c r="C363" s="267"/>
      <c r="D363" s="262"/>
      <c r="E363" s="261"/>
      <c r="F363" s="261"/>
      <c r="G363" s="261"/>
    </row>
    <row r="364" spans="1:7" s="224" customFormat="1" x14ac:dyDescent="0.35">
      <c r="A364" s="340" t="s">
        <v>2313</v>
      </c>
      <c r="B364" s="262"/>
      <c r="C364" s="267"/>
      <c r="D364" s="262"/>
      <c r="E364" s="261"/>
      <c r="F364" s="261"/>
      <c r="G364" s="261"/>
    </row>
    <row r="365" spans="1:7" s="224" customFormat="1" x14ac:dyDescent="0.35">
      <c r="A365" s="340" t="s">
        <v>2314</v>
      </c>
      <c r="B365" s="262"/>
      <c r="C365" s="267"/>
      <c r="D365" s="262"/>
      <c r="E365" s="261"/>
      <c r="F365" s="261"/>
      <c r="G365" s="261"/>
    </row>
    <row r="366" spans="1:7" s="224" customFormat="1" x14ac:dyDescent="0.35">
      <c r="A366" s="340" t="s">
        <v>2315</v>
      </c>
      <c r="B366" s="262"/>
      <c r="C366" s="267"/>
      <c r="D366" s="262"/>
      <c r="E366" s="261"/>
      <c r="F366" s="261"/>
      <c r="G366" s="261"/>
    </row>
    <row r="367" spans="1:7" s="224" customFormat="1" x14ac:dyDescent="0.35">
      <c r="A367" s="340" t="s">
        <v>2316</v>
      </c>
      <c r="B367" s="262"/>
      <c r="C367" s="267"/>
      <c r="D367" s="262"/>
      <c r="E367" s="261"/>
      <c r="F367" s="261"/>
      <c r="G367" s="261"/>
    </row>
    <row r="368" spans="1:7" s="224" customFormat="1" x14ac:dyDescent="0.35">
      <c r="A368" s="340" t="s">
        <v>2317</v>
      </c>
      <c r="B368" s="262"/>
      <c r="C368" s="267"/>
      <c r="D368" s="262"/>
      <c r="E368" s="261"/>
      <c r="F368" s="261"/>
      <c r="G368" s="261"/>
    </row>
    <row r="369" spans="1:7" s="224" customFormat="1" x14ac:dyDescent="0.35">
      <c r="A369" s="340" t="s">
        <v>2318</v>
      </c>
      <c r="B369" s="262"/>
      <c r="C369" s="267"/>
      <c r="D369" s="262"/>
      <c r="E369" s="261"/>
      <c r="F369" s="261"/>
      <c r="G369" s="261"/>
    </row>
    <row r="370" spans="1:7" s="224" customFormat="1" x14ac:dyDescent="0.35">
      <c r="A370" s="340" t="s">
        <v>2319</v>
      </c>
      <c r="B370" s="262"/>
      <c r="C370" s="267"/>
      <c r="D370" s="262"/>
      <c r="E370" s="261"/>
      <c r="F370" s="261"/>
      <c r="G370" s="261"/>
    </row>
    <row r="371" spans="1:7" s="224" customFormat="1" x14ac:dyDescent="0.35">
      <c r="A371" s="340" t="s">
        <v>2320</v>
      </c>
      <c r="B371" s="262"/>
      <c r="C371" s="267"/>
      <c r="D371" s="262"/>
      <c r="E371" s="261"/>
      <c r="F371" s="261"/>
      <c r="G371" s="261"/>
    </row>
    <row r="372" spans="1:7" s="224" customFormat="1" x14ac:dyDescent="0.35">
      <c r="A372" s="340" t="s">
        <v>2321</v>
      </c>
      <c r="B372" s="262"/>
      <c r="C372" s="267"/>
      <c r="D372" s="262"/>
      <c r="E372" s="261"/>
      <c r="F372" s="261"/>
      <c r="G372" s="261"/>
    </row>
    <row r="373" spans="1:7" s="224" customFormat="1" x14ac:dyDescent="0.35">
      <c r="A373" s="340" t="s">
        <v>2322</v>
      </c>
      <c r="B373" s="262"/>
      <c r="C373" s="267"/>
      <c r="D373" s="262"/>
      <c r="E373" s="261"/>
      <c r="F373" s="261"/>
      <c r="G373" s="261"/>
    </row>
    <row r="374" spans="1:7" s="224" customFormat="1" x14ac:dyDescent="0.35">
      <c r="A374" s="340" t="s">
        <v>2323</v>
      </c>
      <c r="B374" s="262"/>
      <c r="C374" s="267"/>
      <c r="D374" s="262"/>
      <c r="E374" s="261"/>
      <c r="F374" s="261"/>
      <c r="G374" s="261"/>
    </row>
    <row r="375" spans="1:7" s="224" customFormat="1" x14ac:dyDescent="0.35">
      <c r="A375" s="340" t="s">
        <v>2324</v>
      </c>
      <c r="B375" s="262"/>
      <c r="C375" s="267"/>
      <c r="D375" s="262"/>
      <c r="E375" s="261"/>
      <c r="F375" s="261"/>
      <c r="G375" s="261"/>
    </row>
    <row r="376" spans="1:7" s="224" customFormat="1" x14ac:dyDescent="0.35">
      <c r="A376" s="340" t="s">
        <v>2325</v>
      </c>
      <c r="B376" s="262"/>
      <c r="C376" s="267"/>
      <c r="D376" s="262"/>
      <c r="E376" s="261"/>
      <c r="F376" s="261"/>
      <c r="G376" s="261"/>
    </row>
    <row r="377" spans="1:7" s="224" customFormat="1" x14ac:dyDescent="0.35">
      <c r="A377" s="340" t="s">
        <v>2326</v>
      </c>
      <c r="B377" s="262"/>
      <c r="C377" s="267"/>
      <c r="D377" s="262"/>
      <c r="E377" s="261"/>
      <c r="F377" s="261"/>
      <c r="G377" s="261"/>
    </row>
    <row r="378" spans="1:7" s="224" customFormat="1" x14ac:dyDescent="0.35">
      <c r="A378" s="340" t="s">
        <v>2327</v>
      </c>
      <c r="B378" s="262"/>
      <c r="C378" s="267"/>
      <c r="D378" s="262"/>
      <c r="E378" s="261"/>
      <c r="F378" s="261"/>
      <c r="G378" s="261"/>
    </row>
    <row r="379" spans="1:7" s="224" customFormat="1" x14ac:dyDescent="0.35">
      <c r="A379" s="340" t="s">
        <v>2328</v>
      </c>
      <c r="B379" s="262"/>
      <c r="C379" s="267"/>
      <c r="D379" s="262"/>
      <c r="E379" s="261"/>
      <c r="F379" s="261"/>
      <c r="G379" s="261"/>
    </row>
    <row r="380" spans="1:7" s="224" customFormat="1" x14ac:dyDescent="0.35">
      <c r="A380" s="340" t="s">
        <v>2329</v>
      </c>
      <c r="B380" s="262"/>
      <c r="C380" s="267"/>
      <c r="D380" s="262"/>
      <c r="E380" s="261"/>
      <c r="F380" s="261"/>
      <c r="G380" s="261"/>
    </row>
    <row r="381" spans="1:7" s="224" customFormat="1" x14ac:dyDescent="0.35">
      <c r="A381" s="340" t="s">
        <v>2330</v>
      </c>
      <c r="B381" s="262"/>
      <c r="C381" s="267"/>
      <c r="D381" s="262"/>
      <c r="E381" s="261"/>
      <c r="F381" s="261"/>
      <c r="G381" s="261"/>
    </row>
    <row r="382" spans="1:7" s="224" customFormat="1" x14ac:dyDescent="0.35">
      <c r="A382" s="340" t="s">
        <v>2331</v>
      </c>
      <c r="B382" s="262"/>
      <c r="C382" s="267"/>
      <c r="D382" s="262"/>
      <c r="E382" s="261"/>
      <c r="F382" s="261"/>
      <c r="G382" s="261"/>
    </row>
    <row r="383" spans="1:7" s="224" customFormat="1" x14ac:dyDescent="0.35">
      <c r="A383" s="340" t="s">
        <v>2332</v>
      </c>
      <c r="B383" s="262"/>
      <c r="C383" s="267"/>
      <c r="D383" s="262"/>
      <c r="E383" s="261"/>
      <c r="F383" s="261"/>
      <c r="G383" s="261"/>
    </row>
    <row r="384" spans="1:7" s="224" customFormat="1" x14ac:dyDescent="0.35">
      <c r="A384" s="340" t="s">
        <v>2333</v>
      </c>
      <c r="B384" s="262"/>
      <c r="C384" s="267"/>
      <c r="D384" s="262"/>
      <c r="E384" s="261"/>
      <c r="F384" s="261"/>
      <c r="G384" s="261"/>
    </row>
    <row r="385" spans="1:7" s="224" customFormat="1" x14ac:dyDescent="0.35">
      <c r="A385" s="340" t="s">
        <v>2334</v>
      </c>
      <c r="B385" s="262"/>
      <c r="C385" s="267"/>
      <c r="D385" s="262"/>
      <c r="E385" s="261"/>
      <c r="F385" s="261"/>
      <c r="G385" s="261"/>
    </row>
    <row r="386" spans="1:7" s="224" customFormat="1" x14ac:dyDescent="0.35">
      <c r="A386" s="340" t="s">
        <v>2335</v>
      </c>
      <c r="B386" s="262"/>
      <c r="C386" s="267"/>
      <c r="D386" s="262"/>
      <c r="E386" s="261"/>
      <c r="F386" s="261"/>
      <c r="G386" s="261"/>
    </row>
    <row r="387" spans="1:7" s="224" customFormat="1" x14ac:dyDescent="0.35">
      <c r="A387" s="340" t="s">
        <v>2336</v>
      </c>
      <c r="B387" s="262"/>
      <c r="C387" s="267"/>
      <c r="D387" s="262"/>
      <c r="E387" s="261"/>
      <c r="F387" s="261"/>
      <c r="G387" s="261"/>
    </row>
    <row r="388" spans="1:7" s="224" customFormat="1" x14ac:dyDescent="0.35">
      <c r="A388" s="340" t="s">
        <v>2337</v>
      </c>
      <c r="B388" s="262"/>
      <c r="C388" s="267"/>
      <c r="D388" s="262"/>
      <c r="E388" s="261"/>
      <c r="F388" s="261"/>
      <c r="G388" s="261"/>
    </row>
    <row r="389" spans="1:7" s="224" customFormat="1" x14ac:dyDescent="0.35">
      <c r="A389" s="340" t="s">
        <v>2338</v>
      </c>
      <c r="B389" s="262"/>
      <c r="C389" s="267"/>
      <c r="D389" s="262"/>
      <c r="E389" s="261"/>
      <c r="F389" s="261"/>
      <c r="G389" s="261"/>
    </row>
    <row r="390" spans="1:7" s="224" customFormat="1" x14ac:dyDescent="0.35">
      <c r="A390" s="340" t="s">
        <v>2339</v>
      </c>
      <c r="B390" s="262"/>
      <c r="C390" s="267"/>
      <c r="D390" s="262"/>
      <c r="E390" s="261"/>
      <c r="F390" s="261"/>
      <c r="G390" s="261"/>
    </row>
    <row r="391" spans="1:7" s="224" customFormat="1" x14ac:dyDescent="0.35">
      <c r="A391" s="340" t="s">
        <v>2340</v>
      </c>
      <c r="B391" s="262"/>
      <c r="C391" s="267"/>
      <c r="D391" s="262"/>
      <c r="E391" s="261"/>
      <c r="F391" s="261"/>
      <c r="G391" s="261"/>
    </row>
    <row r="392" spans="1:7" s="224" customFormat="1" x14ac:dyDescent="0.35">
      <c r="A392" s="340" t="s">
        <v>2341</v>
      </c>
      <c r="B392" s="262"/>
      <c r="C392" s="267"/>
      <c r="D392" s="262"/>
      <c r="E392" s="261"/>
      <c r="F392" s="261"/>
      <c r="G392" s="261"/>
    </row>
    <row r="393" spans="1:7" s="224" customFormat="1" x14ac:dyDescent="0.35">
      <c r="A393" s="340" t="s">
        <v>2342</v>
      </c>
      <c r="B393" s="262"/>
      <c r="C393" s="267"/>
      <c r="D393" s="262"/>
      <c r="E393" s="261"/>
      <c r="F393" s="261"/>
      <c r="G393" s="261"/>
    </row>
    <row r="394" spans="1:7" s="224" customFormat="1" x14ac:dyDescent="0.35">
      <c r="A394" s="340" t="s">
        <v>2343</v>
      </c>
      <c r="B394" s="262"/>
      <c r="C394" s="267"/>
      <c r="D394" s="262"/>
      <c r="E394" s="261"/>
      <c r="F394" s="261"/>
      <c r="G394" s="261"/>
    </row>
    <row r="395" spans="1:7" s="224" customFormat="1" x14ac:dyDescent="0.35">
      <c r="A395" s="340" t="s">
        <v>2344</v>
      </c>
      <c r="B395" s="262"/>
      <c r="C395" s="267"/>
      <c r="D395" s="262"/>
      <c r="E395" s="261"/>
      <c r="F395" s="261"/>
      <c r="G395" s="261"/>
    </row>
    <row r="396" spans="1:7" s="224" customFormat="1" x14ac:dyDescent="0.35">
      <c r="A396" s="340" t="s">
        <v>2345</v>
      </c>
      <c r="B396" s="262"/>
      <c r="C396" s="267"/>
      <c r="D396" s="262"/>
      <c r="E396" s="261"/>
      <c r="F396" s="261"/>
      <c r="G396" s="261"/>
    </row>
    <row r="397" spans="1:7" s="224" customFormat="1" x14ac:dyDescent="0.35">
      <c r="A397" s="340" t="s">
        <v>2346</v>
      </c>
      <c r="B397" s="262"/>
      <c r="C397" s="267"/>
      <c r="D397" s="262"/>
      <c r="E397" s="261"/>
      <c r="F397" s="261"/>
      <c r="G397" s="261"/>
    </row>
    <row r="398" spans="1:7" s="224" customFormat="1" x14ac:dyDescent="0.35">
      <c r="A398" s="340" t="s">
        <v>2347</v>
      </c>
      <c r="B398" s="262"/>
      <c r="C398" s="267"/>
      <c r="D398" s="262"/>
      <c r="E398" s="261"/>
      <c r="F398" s="261"/>
      <c r="G398" s="261"/>
    </row>
    <row r="399" spans="1:7" s="224" customFormat="1" x14ac:dyDescent="0.35">
      <c r="A399" s="340" t="s">
        <v>2348</v>
      </c>
      <c r="B399" s="262"/>
      <c r="C399" s="267"/>
      <c r="D399" s="262"/>
      <c r="E399" s="261"/>
      <c r="F399" s="261"/>
      <c r="G399" s="261"/>
    </row>
    <row r="400" spans="1:7" s="224" customFormat="1" x14ac:dyDescent="0.35">
      <c r="A400" s="340" t="s">
        <v>2349</v>
      </c>
      <c r="B400" s="262"/>
      <c r="C400" s="267"/>
      <c r="D400" s="262"/>
      <c r="E400" s="261"/>
      <c r="F400" s="261"/>
      <c r="G400" s="261"/>
    </row>
    <row r="401" spans="1:7" s="269" customFormat="1" x14ac:dyDescent="0.35">
      <c r="A401" s="340" t="s">
        <v>2350</v>
      </c>
      <c r="B401" s="279"/>
      <c r="C401" s="267"/>
      <c r="D401" s="279"/>
      <c r="E401" s="278"/>
      <c r="F401" s="278"/>
      <c r="G401" s="278"/>
    </row>
    <row r="402" spans="1:7" s="269" customFormat="1" x14ac:dyDescent="0.35">
      <c r="A402" s="340" t="s">
        <v>2351</v>
      </c>
      <c r="B402" s="279"/>
      <c r="C402" s="267"/>
      <c r="D402" s="279"/>
      <c r="E402" s="278"/>
      <c r="F402" s="278"/>
      <c r="G402" s="278"/>
    </row>
    <row r="403" spans="1:7" s="269" customFormat="1" x14ac:dyDescent="0.35">
      <c r="A403" s="340" t="s">
        <v>2352</v>
      </c>
      <c r="B403" s="279"/>
      <c r="C403" s="267"/>
      <c r="D403" s="279"/>
      <c r="E403" s="278"/>
      <c r="F403" s="278"/>
      <c r="G403" s="278"/>
    </row>
    <row r="404" spans="1:7" s="269" customFormat="1" x14ac:dyDescent="0.35">
      <c r="A404" s="340" t="s">
        <v>2353</v>
      </c>
      <c r="B404" s="279"/>
      <c r="C404" s="267"/>
      <c r="D404" s="279"/>
      <c r="E404" s="278"/>
      <c r="F404" s="278"/>
      <c r="G404" s="278"/>
    </row>
    <row r="405" spans="1:7" s="269" customFormat="1" x14ac:dyDescent="0.35">
      <c r="A405" s="340" t="s">
        <v>2354</v>
      </c>
      <c r="B405" s="279"/>
      <c r="C405" s="267"/>
      <c r="D405" s="279"/>
      <c r="E405" s="278"/>
      <c r="F405" s="278"/>
      <c r="G405" s="278"/>
    </row>
    <row r="406" spans="1:7" s="269" customFormat="1" x14ac:dyDescent="0.35">
      <c r="A406" s="340" t="s">
        <v>2355</v>
      </c>
      <c r="B406" s="279"/>
      <c r="C406" s="267"/>
      <c r="D406" s="279"/>
      <c r="E406" s="278"/>
      <c r="F406" s="278"/>
      <c r="G406" s="278"/>
    </row>
    <row r="407" spans="1:7" s="269" customFormat="1" x14ac:dyDescent="0.35">
      <c r="A407" s="340" t="s">
        <v>2356</v>
      </c>
      <c r="B407" s="279"/>
      <c r="C407" s="267"/>
      <c r="D407" s="279"/>
      <c r="E407" s="278"/>
      <c r="F407" s="278"/>
      <c r="G407" s="278"/>
    </row>
    <row r="408" spans="1:7" s="269" customFormat="1" x14ac:dyDescent="0.35">
      <c r="A408" s="340" t="s">
        <v>2357</v>
      </c>
      <c r="B408" s="279"/>
      <c r="C408" s="267"/>
      <c r="D408" s="279"/>
      <c r="E408" s="278"/>
      <c r="F408" s="278"/>
      <c r="G408" s="278"/>
    </row>
    <row r="409" spans="1:7" s="269" customFormat="1" x14ac:dyDescent="0.35">
      <c r="A409" s="340" t="s">
        <v>2358</v>
      </c>
      <c r="B409" s="279"/>
      <c r="C409" s="267"/>
      <c r="D409" s="279"/>
      <c r="E409" s="278"/>
      <c r="F409" s="278"/>
      <c r="G409" s="278"/>
    </row>
    <row r="410" spans="1:7" s="224" customFormat="1" x14ac:dyDescent="0.35">
      <c r="A410" s="340" t="s">
        <v>2359</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2360</v>
      </c>
      <c r="C412" s="161" t="s">
        <v>686</v>
      </c>
      <c r="D412" s="161" t="s">
        <v>687</v>
      </c>
      <c r="E412" s="161"/>
      <c r="F412" s="161" t="s">
        <v>516</v>
      </c>
      <c r="G412" s="161" t="s">
        <v>688</v>
      </c>
    </row>
    <row r="413" spans="1:7" x14ac:dyDescent="0.35">
      <c r="A413" s="279" t="s">
        <v>2148</v>
      </c>
      <c r="B413" s="150" t="s">
        <v>690</v>
      </c>
      <c r="C413" s="215" t="s">
        <v>83</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2149</v>
      </c>
      <c r="B416" s="171" t="s">
        <v>608</v>
      </c>
      <c r="C416" s="215" t="s">
        <v>83</v>
      </c>
      <c r="D416" s="218" t="s">
        <v>83</v>
      </c>
      <c r="E416" s="177"/>
      <c r="F416" s="214" t="str">
        <f t="shared" ref="F416:F439" si="22">IF($C$440=0,"",IF(C416="[for completion]","",C416/$C$440))</f>
        <v/>
      </c>
      <c r="G416" s="214" t="str">
        <f t="shared" ref="G416:G439" si="23">IF($D$440=0,"",IF(D416="[for completion]","",D416/$D$440))</f>
        <v/>
      </c>
    </row>
    <row r="417" spans="1:7" x14ac:dyDescent="0.35">
      <c r="A417" s="279" t="s">
        <v>2150</v>
      </c>
      <c r="B417" s="171" t="s">
        <v>608</v>
      </c>
      <c r="C417" s="215" t="s">
        <v>83</v>
      </c>
      <c r="D417" s="218" t="s">
        <v>83</v>
      </c>
      <c r="E417" s="177"/>
      <c r="F417" s="214" t="str">
        <f t="shared" si="22"/>
        <v/>
      </c>
      <c r="G417" s="214" t="str">
        <f t="shared" si="23"/>
        <v/>
      </c>
    </row>
    <row r="418" spans="1:7" x14ac:dyDescent="0.35">
      <c r="A418" s="279" t="s">
        <v>2151</v>
      </c>
      <c r="B418" s="171" t="s">
        <v>608</v>
      </c>
      <c r="C418" s="215" t="s">
        <v>83</v>
      </c>
      <c r="D418" s="218" t="s">
        <v>83</v>
      </c>
      <c r="E418" s="177"/>
      <c r="F418" s="214" t="str">
        <f t="shared" si="22"/>
        <v/>
      </c>
      <c r="G418" s="214" t="str">
        <f t="shared" si="23"/>
        <v/>
      </c>
    </row>
    <row r="419" spans="1:7" x14ac:dyDescent="0.35">
      <c r="A419" s="279" t="s">
        <v>2152</v>
      </c>
      <c r="B419" s="171" t="s">
        <v>608</v>
      </c>
      <c r="C419" s="215" t="s">
        <v>83</v>
      </c>
      <c r="D419" s="218" t="s">
        <v>83</v>
      </c>
      <c r="E419" s="177"/>
      <c r="F419" s="214" t="str">
        <f t="shared" si="22"/>
        <v/>
      </c>
      <c r="G419" s="214" t="str">
        <f t="shared" si="23"/>
        <v/>
      </c>
    </row>
    <row r="420" spans="1:7" x14ac:dyDescent="0.35">
      <c r="A420" s="279" t="s">
        <v>2153</v>
      </c>
      <c r="B420" s="171" t="s">
        <v>608</v>
      </c>
      <c r="C420" s="215" t="s">
        <v>83</v>
      </c>
      <c r="D420" s="218" t="s">
        <v>83</v>
      </c>
      <c r="E420" s="177"/>
      <c r="F420" s="214" t="str">
        <f t="shared" si="22"/>
        <v/>
      </c>
      <c r="G420" s="214" t="str">
        <f t="shared" si="23"/>
        <v/>
      </c>
    </row>
    <row r="421" spans="1:7" x14ac:dyDescent="0.35">
      <c r="A421" s="279" t="s">
        <v>2154</v>
      </c>
      <c r="B421" s="171" t="s">
        <v>608</v>
      </c>
      <c r="C421" s="215" t="s">
        <v>83</v>
      </c>
      <c r="D421" s="218" t="s">
        <v>83</v>
      </c>
      <c r="E421" s="177"/>
      <c r="F421" s="214" t="str">
        <f t="shared" si="22"/>
        <v/>
      </c>
      <c r="G421" s="214" t="str">
        <f t="shared" si="23"/>
        <v/>
      </c>
    </row>
    <row r="422" spans="1:7" x14ac:dyDescent="0.35">
      <c r="A422" s="279" t="s">
        <v>2155</v>
      </c>
      <c r="B422" s="171" t="s">
        <v>608</v>
      </c>
      <c r="C422" s="215" t="s">
        <v>83</v>
      </c>
      <c r="D422" s="218" t="s">
        <v>83</v>
      </c>
      <c r="E422" s="177"/>
      <c r="F422" s="214" t="str">
        <f t="shared" si="22"/>
        <v/>
      </c>
      <c r="G422" s="214" t="str">
        <f t="shared" si="23"/>
        <v/>
      </c>
    </row>
    <row r="423" spans="1:7" x14ac:dyDescent="0.35">
      <c r="A423" s="279" t="s">
        <v>2156</v>
      </c>
      <c r="B423" s="171" t="s">
        <v>608</v>
      </c>
      <c r="C423" s="215" t="s">
        <v>83</v>
      </c>
      <c r="D423" s="218" t="s">
        <v>83</v>
      </c>
      <c r="E423" s="177"/>
      <c r="F423" s="214" t="str">
        <f t="shared" si="22"/>
        <v/>
      </c>
      <c r="G423" s="214" t="str">
        <f t="shared" si="23"/>
        <v/>
      </c>
    </row>
    <row r="424" spans="1:7" x14ac:dyDescent="0.35">
      <c r="A424" s="279" t="s">
        <v>2157</v>
      </c>
      <c r="B424" s="244" t="s">
        <v>608</v>
      </c>
      <c r="C424" s="215" t="s">
        <v>83</v>
      </c>
      <c r="D424" s="218" t="s">
        <v>83</v>
      </c>
      <c r="E424" s="177"/>
      <c r="F424" s="214" t="str">
        <f t="shared" si="22"/>
        <v/>
      </c>
      <c r="G424" s="214" t="str">
        <f t="shared" si="23"/>
        <v/>
      </c>
    </row>
    <row r="425" spans="1:7" x14ac:dyDescent="0.35">
      <c r="A425" s="279" t="s">
        <v>2361</v>
      </c>
      <c r="B425" s="171" t="s">
        <v>608</v>
      </c>
      <c r="C425" s="215" t="s">
        <v>83</v>
      </c>
      <c r="D425" s="218" t="s">
        <v>83</v>
      </c>
      <c r="E425" s="171"/>
      <c r="F425" s="214" t="str">
        <f t="shared" si="22"/>
        <v/>
      </c>
      <c r="G425" s="214" t="str">
        <f t="shared" si="23"/>
        <v/>
      </c>
    </row>
    <row r="426" spans="1:7" x14ac:dyDescent="0.35">
      <c r="A426" s="279" t="s">
        <v>2362</v>
      </c>
      <c r="B426" s="171" t="s">
        <v>608</v>
      </c>
      <c r="C426" s="215" t="s">
        <v>83</v>
      </c>
      <c r="D426" s="218" t="s">
        <v>83</v>
      </c>
      <c r="E426" s="171"/>
      <c r="F426" s="214" t="str">
        <f t="shared" si="22"/>
        <v/>
      </c>
      <c r="G426" s="214" t="str">
        <f t="shared" si="23"/>
        <v/>
      </c>
    </row>
    <row r="427" spans="1:7" x14ac:dyDescent="0.35">
      <c r="A427" s="279" t="s">
        <v>2363</v>
      </c>
      <c r="B427" s="171" t="s">
        <v>608</v>
      </c>
      <c r="C427" s="215" t="s">
        <v>83</v>
      </c>
      <c r="D427" s="218" t="s">
        <v>83</v>
      </c>
      <c r="E427" s="171"/>
      <c r="F427" s="214" t="str">
        <f t="shared" si="22"/>
        <v/>
      </c>
      <c r="G427" s="214" t="str">
        <f t="shared" si="23"/>
        <v/>
      </c>
    </row>
    <row r="428" spans="1:7" x14ac:dyDescent="0.35">
      <c r="A428" s="279" t="s">
        <v>2364</v>
      </c>
      <c r="B428" s="171" t="s">
        <v>608</v>
      </c>
      <c r="C428" s="215" t="s">
        <v>83</v>
      </c>
      <c r="D428" s="218" t="s">
        <v>83</v>
      </c>
      <c r="E428" s="171"/>
      <c r="F428" s="214" t="str">
        <f t="shared" si="22"/>
        <v/>
      </c>
      <c r="G428" s="214" t="str">
        <f t="shared" si="23"/>
        <v/>
      </c>
    </row>
    <row r="429" spans="1:7" x14ac:dyDescent="0.35">
      <c r="A429" s="279" t="s">
        <v>2365</v>
      </c>
      <c r="B429" s="171" t="s">
        <v>608</v>
      </c>
      <c r="C429" s="215" t="s">
        <v>83</v>
      </c>
      <c r="D429" s="218" t="s">
        <v>83</v>
      </c>
      <c r="E429" s="171"/>
      <c r="F429" s="214" t="str">
        <f t="shared" si="22"/>
        <v/>
      </c>
      <c r="G429" s="214" t="str">
        <f t="shared" si="23"/>
        <v/>
      </c>
    </row>
    <row r="430" spans="1:7" x14ac:dyDescent="0.35">
      <c r="A430" s="279" t="s">
        <v>2366</v>
      </c>
      <c r="B430" s="171" t="s">
        <v>608</v>
      </c>
      <c r="C430" s="215" t="s">
        <v>83</v>
      </c>
      <c r="D430" s="218" t="s">
        <v>83</v>
      </c>
      <c r="E430" s="171"/>
      <c r="F430" s="214" t="str">
        <f t="shared" si="22"/>
        <v/>
      </c>
      <c r="G430" s="214" t="str">
        <f t="shared" si="23"/>
        <v/>
      </c>
    </row>
    <row r="431" spans="1:7" x14ac:dyDescent="0.35">
      <c r="A431" s="279" t="s">
        <v>2367</v>
      </c>
      <c r="B431" s="171" t="s">
        <v>608</v>
      </c>
      <c r="C431" s="215" t="s">
        <v>83</v>
      </c>
      <c r="D431" s="218" t="s">
        <v>83</v>
      </c>
      <c r="F431" s="214" t="str">
        <f t="shared" si="22"/>
        <v/>
      </c>
      <c r="G431" s="214" t="str">
        <f t="shared" si="23"/>
        <v/>
      </c>
    </row>
    <row r="432" spans="1:7" x14ac:dyDescent="0.35">
      <c r="A432" s="279" t="s">
        <v>2368</v>
      </c>
      <c r="B432" s="171" t="s">
        <v>608</v>
      </c>
      <c r="C432" s="215" t="s">
        <v>83</v>
      </c>
      <c r="D432" s="218" t="s">
        <v>83</v>
      </c>
      <c r="E432" s="166"/>
      <c r="F432" s="214" t="str">
        <f t="shared" si="22"/>
        <v/>
      </c>
      <c r="G432" s="214" t="str">
        <f t="shared" si="23"/>
        <v/>
      </c>
    </row>
    <row r="433" spans="1:7" x14ac:dyDescent="0.35">
      <c r="A433" s="279" t="s">
        <v>2369</v>
      </c>
      <c r="B433" s="171" t="s">
        <v>608</v>
      </c>
      <c r="C433" s="215" t="s">
        <v>83</v>
      </c>
      <c r="D433" s="218" t="s">
        <v>83</v>
      </c>
      <c r="E433" s="166"/>
      <c r="F433" s="214" t="str">
        <f t="shared" si="22"/>
        <v/>
      </c>
      <c r="G433" s="214" t="str">
        <f t="shared" si="23"/>
        <v/>
      </c>
    </row>
    <row r="434" spans="1:7" x14ac:dyDescent="0.35">
      <c r="A434" s="279" t="s">
        <v>2370</v>
      </c>
      <c r="B434" s="171" t="s">
        <v>608</v>
      </c>
      <c r="C434" s="215" t="s">
        <v>83</v>
      </c>
      <c r="D434" s="218" t="s">
        <v>83</v>
      </c>
      <c r="E434" s="166"/>
      <c r="F434" s="214" t="str">
        <f t="shared" si="22"/>
        <v/>
      </c>
      <c r="G434" s="214" t="str">
        <f t="shared" si="23"/>
        <v/>
      </c>
    </row>
    <row r="435" spans="1:7" x14ac:dyDescent="0.35">
      <c r="A435" s="279" t="s">
        <v>2371</v>
      </c>
      <c r="B435" s="171" t="s">
        <v>608</v>
      </c>
      <c r="C435" s="215" t="s">
        <v>83</v>
      </c>
      <c r="D435" s="218" t="s">
        <v>83</v>
      </c>
      <c r="E435" s="166"/>
      <c r="F435" s="214" t="str">
        <f t="shared" si="22"/>
        <v/>
      </c>
      <c r="G435" s="214" t="str">
        <f t="shared" si="23"/>
        <v/>
      </c>
    </row>
    <row r="436" spans="1:7" x14ac:dyDescent="0.35">
      <c r="A436" s="279" t="s">
        <v>2372</v>
      </c>
      <c r="B436" s="171" t="s">
        <v>608</v>
      </c>
      <c r="C436" s="215" t="s">
        <v>83</v>
      </c>
      <c r="D436" s="218" t="s">
        <v>83</v>
      </c>
      <c r="E436" s="166"/>
      <c r="F436" s="214" t="str">
        <f t="shared" si="22"/>
        <v/>
      </c>
      <c r="G436" s="214" t="str">
        <f t="shared" si="23"/>
        <v/>
      </c>
    </row>
    <row r="437" spans="1:7" x14ac:dyDescent="0.35">
      <c r="A437" s="279" t="s">
        <v>2373</v>
      </c>
      <c r="B437" s="171" t="s">
        <v>608</v>
      </c>
      <c r="C437" s="215" t="s">
        <v>83</v>
      </c>
      <c r="D437" s="218" t="s">
        <v>83</v>
      </c>
      <c r="E437" s="166"/>
      <c r="F437" s="214" t="str">
        <f t="shared" si="22"/>
        <v/>
      </c>
      <c r="G437" s="214" t="str">
        <f t="shared" si="23"/>
        <v/>
      </c>
    </row>
    <row r="438" spans="1:7" x14ac:dyDescent="0.35">
      <c r="A438" s="279" t="s">
        <v>2374</v>
      </c>
      <c r="B438" s="171" t="s">
        <v>608</v>
      </c>
      <c r="C438" s="215" t="s">
        <v>83</v>
      </c>
      <c r="D438" s="218" t="s">
        <v>83</v>
      </c>
      <c r="E438" s="166"/>
      <c r="F438" s="214" t="str">
        <f t="shared" si="22"/>
        <v/>
      </c>
      <c r="G438" s="214" t="str">
        <f t="shared" si="23"/>
        <v/>
      </c>
    </row>
    <row r="439" spans="1:7" x14ac:dyDescent="0.35">
      <c r="A439" s="279" t="s">
        <v>2375</v>
      </c>
      <c r="B439" s="171" t="s">
        <v>608</v>
      </c>
      <c r="C439" s="215" t="s">
        <v>83</v>
      </c>
      <c r="D439" s="218" t="s">
        <v>83</v>
      </c>
      <c r="E439" s="166"/>
      <c r="F439" s="214" t="str">
        <f t="shared" si="22"/>
        <v/>
      </c>
      <c r="G439" s="214" t="str">
        <f t="shared" si="23"/>
        <v/>
      </c>
    </row>
    <row r="440" spans="1:7" x14ac:dyDescent="0.35">
      <c r="A440" s="279" t="s">
        <v>2376</v>
      </c>
      <c r="B440" s="244" t="s">
        <v>148</v>
      </c>
      <c r="C440" s="221">
        <f>SUM(C416:C439)</f>
        <v>0</v>
      </c>
      <c r="D440" s="219">
        <f>SUM(D416:D439)</f>
        <v>0</v>
      </c>
      <c r="E440" s="166"/>
      <c r="F440" s="220">
        <f>SUM(F416:F439)</f>
        <v>0</v>
      </c>
      <c r="G440" s="220">
        <f>SUM(G416:G439)</f>
        <v>0</v>
      </c>
    </row>
    <row r="441" spans="1:7" ht="15" customHeight="1" x14ac:dyDescent="0.35">
      <c r="A441" s="161"/>
      <c r="B441" s="161" t="s">
        <v>2377</v>
      </c>
      <c r="C441" s="161" t="s">
        <v>686</v>
      </c>
      <c r="D441" s="161" t="s">
        <v>687</v>
      </c>
      <c r="E441" s="161"/>
      <c r="F441" s="161" t="s">
        <v>516</v>
      </c>
      <c r="G441" s="161" t="s">
        <v>688</v>
      </c>
    </row>
    <row r="442" spans="1:7" x14ac:dyDescent="0.35">
      <c r="A442" s="279" t="s">
        <v>2158</v>
      </c>
      <c r="B442" s="150" t="s">
        <v>719</v>
      </c>
      <c r="C442" s="184" t="s">
        <v>83</v>
      </c>
      <c r="G442" s="150"/>
    </row>
    <row r="443" spans="1:7" x14ac:dyDescent="0.35">
      <c r="A443" s="279"/>
      <c r="G443" s="150"/>
    </row>
    <row r="444" spans="1:7" x14ac:dyDescent="0.35">
      <c r="A444" s="279"/>
      <c r="B444" s="171" t="s">
        <v>720</v>
      </c>
      <c r="G444" s="150"/>
    </row>
    <row r="445" spans="1:7" x14ac:dyDescent="0.35">
      <c r="A445" s="279" t="s">
        <v>2159</v>
      </c>
      <c r="B445" s="150" t="s">
        <v>722</v>
      </c>
      <c r="C445" s="215" t="s">
        <v>83</v>
      </c>
      <c r="D445" s="218" t="s">
        <v>83</v>
      </c>
      <c r="F445" s="214" t="str">
        <f>IF($C$453=0,"",IF(C445="[for completion]","",C445/$C$453))</f>
        <v/>
      </c>
      <c r="G445" s="214" t="str">
        <f>IF($D$453=0,"",IF(D445="[for completion]","",D445/$D$453))</f>
        <v/>
      </c>
    </row>
    <row r="446" spans="1:7" x14ac:dyDescent="0.35">
      <c r="A446" s="279" t="s">
        <v>2160</v>
      </c>
      <c r="B446" s="150" t="s">
        <v>724</v>
      </c>
      <c r="C446" s="215" t="s">
        <v>83</v>
      </c>
      <c r="D446" s="218" t="s">
        <v>83</v>
      </c>
      <c r="F446" s="214" t="str">
        <f t="shared" ref="F446:F459" si="24">IF($C$453=0,"",IF(C446="[for completion]","",C446/$C$453))</f>
        <v/>
      </c>
      <c r="G446" s="214" t="str">
        <f t="shared" ref="G446:G459" si="25">IF($D$453=0,"",IF(D446="[for completion]","",D446/$D$453))</f>
        <v/>
      </c>
    </row>
    <row r="447" spans="1:7" x14ac:dyDescent="0.35">
      <c r="A447" s="279" t="s">
        <v>2161</v>
      </c>
      <c r="B447" s="150" t="s">
        <v>726</v>
      </c>
      <c r="C447" s="215" t="s">
        <v>83</v>
      </c>
      <c r="D447" s="218" t="s">
        <v>83</v>
      </c>
      <c r="F447" s="214" t="str">
        <f t="shared" si="24"/>
        <v/>
      </c>
      <c r="G447" s="214" t="str">
        <f t="shared" si="25"/>
        <v/>
      </c>
    </row>
    <row r="448" spans="1:7" x14ac:dyDescent="0.35">
      <c r="A448" s="279" t="s">
        <v>2162</v>
      </c>
      <c r="B448" s="150" t="s">
        <v>728</v>
      </c>
      <c r="C448" s="215" t="s">
        <v>83</v>
      </c>
      <c r="D448" s="218" t="s">
        <v>83</v>
      </c>
      <c r="F448" s="214" t="str">
        <f t="shared" si="24"/>
        <v/>
      </c>
      <c r="G448" s="214" t="str">
        <f t="shared" si="25"/>
        <v/>
      </c>
    </row>
    <row r="449" spans="1:7" x14ac:dyDescent="0.35">
      <c r="A449" s="279" t="s">
        <v>2163</v>
      </c>
      <c r="B449" s="150" t="s">
        <v>730</v>
      </c>
      <c r="C449" s="215" t="s">
        <v>83</v>
      </c>
      <c r="D449" s="218" t="s">
        <v>83</v>
      </c>
      <c r="F449" s="214" t="str">
        <f t="shared" si="24"/>
        <v/>
      </c>
      <c r="G449" s="214" t="str">
        <f t="shared" si="25"/>
        <v/>
      </c>
    </row>
    <row r="450" spans="1:7" x14ac:dyDescent="0.35">
      <c r="A450" s="279" t="s">
        <v>2164</v>
      </c>
      <c r="B450" s="150" t="s">
        <v>732</v>
      </c>
      <c r="C450" s="215" t="s">
        <v>83</v>
      </c>
      <c r="D450" s="218" t="s">
        <v>83</v>
      </c>
      <c r="F450" s="214" t="str">
        <f t="shared" si="24"/>
        <v/>
      </c>
      <c r="G450" s="214" t="str">
        <f t="shared" si="25"/>
        <v/>
      </c>
    </row>
    <row r="451" spans="1:7" x14ac:dyDescent="0.35">
      <c r="A451" s="279" t="s">
        <v>2165</v>
      </c>
      <c r="B451" s="150" t="s">
        <v>734</v>
      </c>
      <c r="C451" s="215" t="s">
        <v>83</v>
      </c>
      <c r="D451" s="218" t="s">
        <v>83</v>
      </c>
      <c r="F451" s="214" t="str">
        <f t="shared" si="24"/>
        <v/>
      </c>
      <c r="G451" s="214" t="str">
        <f t="shared" si="25"/>
        <v/>
      </c>
    </row>
    <row r="452" spans="1:7" x14ac:dyDescent="0.35">
      <c r="A452" s="279" t="s">
        <v>2166</v>
      </c>
      <c r="B452" s="150" t="s">
        <v>736</v>
      </c>
      <c r="C452" s="215" t="s">
        <v>83</v>
      </c>
      <c r="D452" s="218" t="s">
        <v>83</v>
      </c>
      <c r="F452" s="214" t="str">
        <f t="shared" si="24"/>
        <v/>
      </c>
      <c r="G452" s="214" t="str">
        <f t="shared" si="25"/>
        <v/>
      </c>
    </row>
    <row r="453" spans="1:7" x14ac:dyDescent="0.35">
      <c r="A453" s="279" t="s">
        <v>2167</v>
      </c>
      <c r="B453" s="180" t="s">
        <v>148</v>
      </c>
      <c r="C453" s="215">
        <f>SUM(C445:C452)</f>
        <v>0</v>
      </c>
      <c r="D453" s="218">
        <f>SUM(D445:D452)</f>
        <v>0</v>
      </c>
      <c r="F453" s="184">
        <f>SUM(F445:F452)</f>
        <v>0</v>
      </c>
      <c r="G453" s="184">
        <f>SUM(G445:G452)</f>
        <v>0</v>
      </c>
    </row>
    <row r="454" spans="1:7" outlineLevel="1" x14ac:dyDescent="0.35">
      <c r="A454" s="279" t="s">
        <v>2168</v>
      </c>
      <c r="B454" s="167" t="s">
        <v>739</v>
      </c>
      <c r="C454" s="215"/>
      <c r="D454" s="218"/>
      <c r="F454" s="214" t="str">
        <f t="shared" si="24"/>
        <v/>
      </c>
      <c r="G454" s="214" t="str">
        <f t="shared" si="25"/>
        <v/>
      </c>
    </row>
    <row r="455" spans="1:7" outlineLevel="1" x14ac:dyDescent="0.35">
      <c r="A455" s="279" t="s">
        <v>2169</v>
      </c>
      <c r="B455" s="167" t="s">
        <v>741</v>
      </c>
      <c r="C455" s="215"/>
      <c r="D455" s="218"/>
      <c r="F455" s="214" t="str">
        <f t="shared" si="24"/>
        <v/>
      </c>
      <c r="G455" s="214" t="str">
        <f t="shared" si="25"/>
        <v/>
      </c>
    </row>
    <row r="456" spans="1:7" outlineLevel="1" x14ac:dyDescent="0.35">
      <c r="A456" s="279" t="s">
        <v>2170</v>
      </c>
      <c r="B456" s="167" t="s">
        <v>743</v>
      </c>
      <c r="C456" s="215"/>
      <c r="D456" s="218"/>
      <c r="F456" s="214" t="str">
        <f t="shared" si="24"/>
        <v/>
      </c>
      <c r="G456" s="214" t="str">
        <f t="shared" si="25"/>
        <v/>
      </c>
    </row>
    <row r="457" spans="1:7" outlineLevel="1" x14ac:dyDescent="0.35">
      <c r="A457" s="279" t="s">
        <v>2171</v>
      </c>
      <c r="B457" s="167" t="s">
        <v>745</v>
      </c>
      <c r="C457" s="215"/>
      <c r="D457" s="218"/>
      <c r="F457" s="214" t="str">
        <f t="shared" si="24"/>
        <v/>
      </c>
      <c r="G457" s="214" t="str">
        <f t="shared" si="25"/>
        <v/>
      </c>
    </row>
    <row r="458" spans="1:7" outlineLevel="1" x14ac:dyDescent="0.35">
      <c r="A458" s="279" t="s">
        <v>2172</v>
      </c>
      <c r="B458" s="167" t="s">
        <v>747</v>
      </c>
      <c r="C458" s="215"/>
      <c r="D458" s="218"/>
      <c r="F458" s="214" t="str">
        <f t="shared" si="24"/>
        <v/>
      </c>
      <c r="G458" s="214" t="str">
        <f t="shared" si="25"/>
        <v/>
      </c>
    </row>
    <row r="459" spans="1:7" outlineLevel="1" x14ac:dyDescent="0.35">
      <c r="A459" s="279" t="s">
        <v>2173</v>
      </c>
      <c r="B459" s="167" t="s">
        <v>749</v>
      </c>
      <c r="C459" s="215"/>
      <c r="D459" s="218"/>
      <c r="F459" s="214" t="str">
        <f t="shared" si="24"/>
        <v/>
      </c>
      <c r="G459" s="214" t="str">
        <f t="shared" si="25"/>
        <v/>
      </c>
    </row>
    <row r="460" spans="1:7" outlineLevel="1" x14ac:dyDescent="0.35">
      <c r="A460" s="279" t="s">
        <v>2174</v>
      </c>
      <c r="B460" s="167"/>
      <c r="F460" s="164"/>
      <c r="G460" s="164"/>
    </row>
    <row r="461" spans="1:7" outlineLevel="1" x14ac:dyDescent="0.35">
      <c r="A461" s="279" t="s">
        <v>2175</v>
      </c>
      <c r="B461" s="167"/>
      <c r="F461" s="164"/>
      <c r="G461" s="164"/>
    </row>
    <row r="462" spans="1:7" outlineLevel="1" x14ac:dyDescent="0.35">
      <c r="A462" s="279" t="s">
        <v>2176</v>
      </c>
      <c r="B462" s="167"/>
      <c r="F462" s="166"/>
      <c r="G462" s="166"/>
    </row>
    <row r="463" spans="1:7" ht="15" customHeight="1" x14ac:dyDescent="0.35">
      <c r="A463" s="161"/>
      <c r="B463" s="161" t="s">
        <v>2515</v>
      </c>
      <c r="C463" s="161" t="s">
        <v>686</v>
      </c>
      <c r="D463" s="161" t="s">
        <v>687</v>
      </c>
      <c r="E463" s="161"/>
      <c r="F463" s="161" t="s">
        <v>516</v>
      </c>
      <c r="G463" s="161" t="s">
        <v>688</v>
      </c>
    </row>
    <row r="464" spans="1:7" x14ac:dyDescent="0.35">
      <c r="A464" s="279" t="s">
        <v>2177</v>
      </c>
      <c r="B464" s="150" t="s">
        <v>719</v>
      </c>
      <c r="C464" s="184" t="s">
        <v>118</v>
      </c>
      <c r="G464" s="150"/>
    </row>
    <row r="465" spans="1:7" x14ac:dyDescent="0.35">
      <c r="A465" s="279"/>
      <c r="G465" s="150"/>
    </row>
    <row r="466" spans="1:7" x14ac:dyDescent="0.35">
      <c r="A466" s="279"/>
      <c r="B466" s="171" t="s">
        <v>720</v>
      </c>
      <c r="G466" s="150"/>
    </row>
    <row r="467" spans="1:7" x14ac:dyDescent="0.35">
      <c r="A467" s="279" t="s">
        <v>2178</v>
      </c>
      <c r="B467" s="150" t="s">
        <v>722</v>
      </c>
      <c r="C467" s="215" t="s">
        <v>118</v>
      </c>
      <c r="D467" s="218" t="s">
        <v>118</v>
      </c>
      <c r="F467" s="214" t="str">
        <f>IF($C$475=0,"",IF(C467="[Mark as ND1 if not relevant]","",C467/$C$475))</f>
        <v/>
      </c>
      <c r="G467" s="214" t="str">
        <f>IF($D$475=0,"",IF(D467="[Mark as ND1 if not relevant]","",D467/$D$475))</f>
        <v/>
      </c>
    </row>
    <row r="468" spans="1:7" x14ac:dyDescent="0.35">
      <c r="A468" s="279" t="s">
        <v>2179</v>
      </c>
      <c r="B468" s="150" t="s">
        <v>724</v>
      </c>
      <c r="C468" s="215" t="s">
        <v>118</v>
      </c>
      <c r="D468" s="218" t="s">
        <v>118</v>
      </c>
      <c r="F468" s="214" t="str">
        <f t="shared" ref="F468:F474" si="26">IF($C$475=0,"",IF(C468="[Mark as ND1 if not relevant]","",C468/$C$475))</f>
        <v/>
      </c>
      <c r="G468" s="214" t="str">
        <f t="shared" ref="G468:G474" si="27">IF($D$475=0,"",IF(D468="[Mark as ND1 if not relevant]","",D468/$D$475))</f>
        <v/>
      </c>
    </row>
    <row r="469" spans="1:7" x14ac:dyDescent="0.35">
      <c r="A469" s="279" t="s">
        <v>2180</v>
      </c>
      <c r="B469" s="150" t="s">
        <v>726</v>
      </c>
      <c r="C469" s="215" t="s">
        <v>118</v>
      </c>
      <c r="D469" s="218" t="s">
        <v>118</v>
      </c>
      <c r="F469" s="214" t="str">
        <f t="shared" si="26"/>
        <v/>
      </c>
      <c r="G469" s="214" t="str">
        <f t="shared" si="27"/>
        <v/>
      </c>
    </row>
    <row r="470" spans="1:7" x14ac:dyDescent="0.35">
      <c r="A470" s="279" t="s">
        <v>2181</v>
      </c>
      <c r="B470" s="150" t="s">
        <v>728</v>
      </c>
      <c r="C470" s="215" t="s">
        <v>118</v>
      </c>
      <c r="D470" s="218" t="s">
        <v>118</v>
      </c>
      <c r="F470" s="214" t="str">
        <f t="shared" si="26"/>
        <v/>
      </c>
      <c r="G470" s="214" t="str">
        <f t="shared" si="27"/>
        <v/>
      </c>
    </row>
    <row r="471" spans="1:7" x14ac:dyDescent="0.35">
      <c r="A471" s="279" t="s">
        <v>2182</v>
      </c>
      <c r="B471" s="150" t="s">
        <v>730</v>
      </c>
      <c r="C471" s="215" t="s">
        <v>118</v>
      </c>
      <c r="D471" s="218" t="s">
        <v>118</v>
      </c>
      <c r="F471" s="214" t="str">
        <f t="shared" si="26"/>
        <v/>
      </c>
      <c r="G471" s="214" t="str">
        <f t="shared" si="27"/>
        <v/>
      </c>
    </row>
    <row r="472" spans="1:7" x14ac:dyDescent="0.35">
      <c r="A472" s="279" t="s">
        <v>2183</v>
      </c>
      <c r="B472" s="150" t="s">
        <v>732</v>
      </c>
      <c r="C472" s="215" t="s">
        <v>118</v>
      </c>
      <c r="D472" s="218" t="s">
        <v>118</v>
      </c>
      <c r="F472" s="214" t="str">
        <f t="shared" si="26"/>
        <v/>
      </c>
      <c r="G472" s="214" t="str">
        <f t="shared" si="27"/>
        <v/>
      </c>
    </row>
    <row r="473" spans="1:7" x14ac:dyDescent="0.35">
      <c r="A473" s="279" t="s">
        <v>2184</v>
      </c>
      <c r="B473" s="150" t="s">
        <v>734</v>
      </c>
      <c r="C473" s="215" t="s">
        <v>118</v>
      </c>
      <c r="D473" s="218" t="s">
        <v>118</v>
      </c>
      <c r="F473" s="214" t="str">
        <f t="shared" si="26"/>
        <v/>
      </c>
      <c r="G473" s="214" t="str">
        <f t="shared" si="27"/>
        <v/>
      </c>
    </row>
    <row r="474" spans="1:7" x14ac:dyDescent="0.35">
      <c r="A474" s="279" t="s">
        <v>2185</v>
      </c>
      <c r="B474" s="150" t="s">
        <v>736</v>
      </c>
      <c r="C474" s="215" t="s">
        <v>118</v>
      </c>
      <c r="D474" s="218" t="s">
        <v>118</v>
      </c>
      <c r="F474" s="214" t="str">
        <f t="shared" si="26"/>
        <v/>
      </c>
      <c r="G474" s="214" t="str">
        <f t="shared" si="27"/>
        <v/>
      </c>
    </row>
    <row r="475" spans="1:7" x14ac:dyDescent="0.35">
      <c r="A475" s="279" t="s">
        <v>2186</v>
      </c>
      <c r="B475" s="180" t="s">
        <v>148</v>
      </c>
      <c r="C475" s="215">
        <f>SUM(C467:C474)</f>
        <v>0</v>
      </c>
      <c r="D475" s="218">
        <f>SUM(D467:D474)</f>
        <v>0</v>
      </c>
      <c r="F475" s="184">
        <f>SUM(F467:F474)</f>
        <v>0</v>
      </c>
      <c r="G475" s="184">
        <f>SUM(G467:G474)</f>
        <v>0</v>
      </c>
    </row>
    <row r="476" spans="1:7" outlineLevel="1" x14ac:dyDescent="0.35">
      <c r="A476" s="279" t="s">
        <v>2187</v>
      </c>
      <c r="B476" s="167" t="s">
        <v>739</v>
      </c>
      <c r="C476" s="215"/>
      <c r="D476" s="218"/>
      <c r="F476" s="214" t="str">
        <f t="shared" ref="F476:F481" si="28">IF($C$475=0,"",IF(C476="[for completion]","",C476/$C$475))</f>
        <v/>
      </c>
      <c r="G476" s="214" t="str">
        <f t="shared" ref="G476:G481" si="29">IF($D$475=0,"",IF(D476="[for completion]","",D476/$D$475))</f>
        <v/>
      </c>
    </row>
    <row r="477" spans="1:7" outlineLevel="1" x14ac:dyDescent="0.35">
      <c r="A477" s="279" t="s">
        <v>2188</v>
      </c>
      <c r="B477" s="167" t="s">
        <v>741</v>
      </c>
      <c r="C477" s="215"/>
      <c r="D477" s="218"/>
      <c r="F477" s="214" t="str">
        <f t="shared" si="28"/>
        <v/>
      </c>
      <c r="G477" s="214" t="str">
        <f t="shared" si="29"/>
        <v/>
      </c>
    </row>
    <row r="478" spans="1:7" outlineLevel="1" x14ac:dyDescent="0.35">
      <c r="A478" s="279" t="s">
        <v>2189</v>
      </c>
      <c r="B478" s="167" t="s">
        <v>743</v>
      </c>
      <c r="C478" s="215"/>
      <c r="D478" s="218"/>
      <c r="F478" s="214" t="str">
        <f t="shared" si="28"/>
        <v/>
      </c>
      <c r="G478" s="214" t="str">
        <f t="shared" si="29"/>
        <v/>
      </c>
    </row>
    <row r="479" spans="1:7" outlineLevel="1" x14ac:dyDescent="0.35">
      <c r="A479" s="279" t="s">
        <v>2190</v>
      </c>
      <c r="B479" s="167" t="s">
        <v>745</v>
      </c>
      <c r="C479" s="215"/>
      <c r="D479" s="218"/>
      <c r="F479" s="214" t="str">
        <f t="shared" si="28"/>
        <v/>
      </c>
      <c r="G479" s="214" t="str">
        <f t="shared" si="29"/>
        <v/>
      </c>
    </row>
    <row r="480" spans="1:7" outlineLevel="1" x14ac:dyDescent="0.35">
      <c r="A480" s="279" t="s">
        <v>2191</v>
      </c>
      <c r="B480" s="167" t="s">
        <v>747</v>
      </c>
      <c r="C480" s="215"/>
      <c r="D480" s="218"/>
      <c r="F480" s="214" t="str">
        <f t="shared" si="28"/>
        <v/>
      </c>
      <c r="G480" s="214" t="str">
        <f t="shared" si="29"/>
        <v/>
      </c>
    </row>
    <row r="481" spans="1:7" outlineLevel="1" x14ac:dyDescent="0.35">
      <c r="A481" s="279" t="s">
        <v>2192</v>
      </c>
      <c r="B481" s="167" t="s">
        <v>749</v>
      </c>
      <c r="C481" s="215"/>
      <c r="D481" s="218"/>
      <c r="F481" s="214" t="str">
        <f t="shared" si="28"/>
        <v/>
      </c>
      <c r="G481" s="214" t="str">
        <f t="shared" si="29"/>
        <v/>
      </c>
    </row>
    <row r="482" spans="1:7" outlineLevel="1" x14ac:dyDescent="0.35">
      <c r="A482" s="279" t="s">
        <v>2193</v>
      </c>
      <c r="B482" s="167"/>
      <c r="F482" s="214"/>
      <c r="G482" s="214"/>
    </row>
    <row r="483" spans="1:7" outlineLevel="1" x14ac:dyDescent="0.35">
      <c r="A483" s="279" t="s">
        <v>2194</v>
      </c>
      <c r="B483" s="167"/>
      <c r="F483" s="214"/>
      <c r="G483" s="214"/>
    </row>
    <row r="484" spans="1:7" outlineLevel="1" x14ac:dyDescent="0.35">
      <c r="A484" s="279" t="s">
        <v>2195</v>
      </c>
      <c r="B484" s="167"/>
      <c r="F484" s="214"/>
      <c r="G484" s="184"/>
    </row>
    <row r="485" spans="1:7" ht="15" customHeight="1" x14ac:dyDescent="0.35">
      <c r="A485" s="161"/>
      <c r="B485" s="162" t="s">
        <v>2378</v>
      </c>
      <c r="C485" s="161" t="s">
        <v>806</v>
      </c>
      <c r="D485" s="161"/>
      <c r="E485" s="161"/>
      <c r="F485" s="161"/>
      <c r="G485" s="163"/>
    </row>
    <row r="486" spans="1:7" x14ac:dyDescent="0.35">
      <c r="A486" s="279" t="s">
        <v>2379</v>
      </c>
      <c r="B486" s="171" t="s">
        <v>807</v>
      </c>
      <c r="C486" s="184" t="s">
        <v>83</v>
      </c>
      <c r="G486" s="150"/>
    </row>
    <row r="487" spans="1:7" x14ac:dyDescent="0.35">
      <c r="A487" s="279" t="s">
        <v>2380</v>
      </c>
      <c r="B487" s="171" t="s">
        <v>808</v>
      </c>
      <c r="C487" s="184" t="s">
        <v>83</v>
      </c>
      <c r="G487" s="150"/>
    </row>
    <row r="488" spans="1:7" x14ac:dyDescent="0.35">
      <c r="A488" s="279" t="s">
        <v>2381</v>
      </c>
      <c r="B488" s="171" t="s">
        <v>809</v>
      </c>
      <c r="C488" s="184" t="s">
        <v>83</v>
      </c>
      <c r="G488" s="150"/>
    </row>
    <row r="489" spans="1:7" x14ac:dyDescent="0.35">
      <c r="A489" s="279" t="s">
        <v>2382</v>
      </c>
      <c r="B489" s="171" t="s">
        <v>810</v>
      </c>
      <c r="C489" s="184" t="s">
        <v>83</v>
      </c>
      <c r="G489" s="150"/>
    </row>
    <row r="490" spans="1:7" x14ac:dyDescent="0.35">
      <c r="A490" s="279" t="s">
        <v>2383</v>
      </c>
      <c r="B490" s="171" t="s">
        <v>811</v>
      </c>
      <c r="C490" s="184" t="s">
        <v>83</v>
      </c>
      <c r="G490" s="150"/>
    </row>
    <row r="491" spans="1:7" x14ac:dyDescent="0.35">
      <c r="A491" s="279" t="s">
        <v>2384</v>
      </c>
      <c r="B491" s="171" t="s">
        <v>812</v>
      </c>
      <c r="C491" s="184" t="s">
        <v>83</v>
      </c>
      <c r="G491" s="150"/>
    </row>
    <row r="492" spans="1:7" x14ac:dyDescent="0.35">
      <c r="A492" s="279" t="s">
        <v>2385</v>
      </c>
      <c r="B492" s="171" t="s">
        <v>813</v>
      </c>
      <c r="C492" s="184" t="s">
        <v>83</v>
      </c>
      <c r="G492" s="150"/>
    </row>
    <row r="493" spans="1:7" s="274" customFormat="1" x14ac:dyDescent="0.35">
      <c r="A493" s="340" t="s">
        <v>2386</v>
      </c>
      <c r="B493" s="244" t="s">
        <v>2529</v>
      </c>
      <c r="C493" s="276" t="s">
        <v>83</v>
      </c>
      <c r="D493" s="275"/>
      <c r="E493" s="275"/>
      <c r="F493" s="275"/>
      <c r="G493" s="275"/>
    </row>
    <row r="494" spans="1:7" s="274" customFormat="1" x14ac:dyDescent="0.35">
      <c r="A494" s="340" t="s">
        <v>2387</v>
      </c>
      <c r="B494" s="244" t="s">
        <v>2530</v>
      </c>
      <c r="C494" s="276" t="s">
        <v>83</v>
      </c>
      <c r="D494" s="275"/>
      <c r="E494" s="275"/>
      <c r="F494" s="275"/>
      <c r="G494" s="275"/>
    </row>
    <row r="495" spans="1:7" s="274" customFormat="1" x14ac:dyDescent="0.35">
      <c r="A495" s="340" t="s">
        <v>2388</v>
      </c>
      <c r="B495" s="244" t="s">
        <v>2531</v>
      </c>
      <c r="C495" s="276" t="s">
        <v>83</v>
      </c>
      <c r="D495" s="275"/>
      <c r="E495" s="275"/>
      <c r="F495" s="275"/>
      <c r="G495" s="275"/>
    </row>
    <row r="496" spans="1:7" x14ac:dyDescent="0.35">
      <c r="A496" s="340" t="s">
        <v>2532</v>
      </c>
      <c r="B496" s="244" t="s">
        <v>814</v>
      </c>
      <c r="C496" s="184" t="s">
        <v>83</v>
      </c>
      <c r="G496" s="150"/>
    </row>
    <row r="497" spans="1:7" x14ac:dyDescent="0.35">
      <c r="A497" s="340" t="s">
        <v>2533</v>
      </c>
      <c r="B497" s="244" t="s">
        <v>815</v>
      </c>
      <c r="C497" s="184" t="s">
        <v>83</v>
      </c>
      <c r="G497" s="150"/>
    </row>
    <row r="498" spans="1:7" x14ac:dyDescent="0.35">
      <c r="A498" s="340" t="s">
        <v>2534</v>
      </c>
      <c r="B498" s="244" t="s">
        <v>146</v>
      </c>
      <c r="C498" s="184" t="s">
        <v>83</v>
      </c>
      <c r="G498" s="150"/>
    </row>
    <row r="499" spans="1:7" outlineLevel="1" x14ac:dyDescent="0.35">
      <c r="A499" s="340" t="s">
        <v>2389</v>
      </c>
      <c r="B499" s="241" t="s">
        <v>2535</v>
      </c>
      <c r="C499" s="184"/>
      <c r="G499" s="150"/>
    </row>
    <row r="500" spans="1:7" outlineLevel="1" x14ac:dyDescent="0.35">
      <c r="A500" s="340" t="s">
        <v>2390</v>
      </c>
      <c r="B500" s="241" t="s">
        <v>150</v>
      </c>
      <c r="C500" s="184"/>
      <c r="G500" s="150"/>
    </row>
    <row r="501" spans="1:7" outlineLevel="1" x14ac:dyDescent="0.35">
      <c r="A501" s="279" t="s">
        <v>2391</v>
      </c>
      <c r="B501" s="167" t="s">
        <v>150</v>
      </c>
      <c r="C501" s="184"/>
      <c r="G501" s="150"/>
    </row>
    <row r="502" spans="1:7" outlineLevel="1" x14ac:dyDescent="0.35">
      <c r="A502" s="279" t="s">
        <v>2392</v>
      </c>
      <c r="B502" s="167" t="s">
        <v>150</v>
      </c>
      <c r="C502" s="184"/>
      <c r="G502" s="150"/>
    </row>
    <row r="503" spans="1:7" outlineLevel="1" x14ac:dyDescent="0.35">
      <c r="A503" s="279" t="s">
        <v>2393</v>
      </c>
      <c r="B503" s="167" t="s">
        <v>150</v>
      </c>
      <c r="C503" s="184"/>
      <c r="G503" s="150"/>
    </row>
    <row r="504" spans="1:7" outlineLevel="1" x14ac:dyDescent="0.35">
      <c r="A504" s="279" t="s">
        <v>2394</v>
      </c>
      <c r="B504" s="167" t="s">
        <v>150</v>
      </c>
      <c r="C504" s="184"/>
      <c r="G504" s="150"/>
    </row>
    <row r="505" spans="1:7" outlineLevel="1" x14ac:dyDescent="0.35">
      <c r="A505" s="279" t="s">
        <v>2395</v>
      </c>
      <c r="B505" s="167" t="s">
        <v>150</v>
      </c>
      <c r="C505" s="184"/>
      <c r="G505" s="150"/>
    </row>
    <row r="506" spans="1:7" outlineLevel="1" x14ac:dyDescent="0.35">
      <c r="A506" s="279" t="s">
        <v>2396</v>
      </c>
      <c r="B506" s="167" t="s">
        <v>150</v>
      </c>
      <c r="C506" s="184"/>
      <c r="G506" s="150"/>
    </row>
    <row r="507" spans="1:7" outlineLevel="1" x14ac:dyDescent="0.35">
      <c r="A507" s="279" t="s">
        <v>2397</v>
      </c>
      <c r="B507" s="167" t="s">
        <v>150</v>
      </c>
      <c r="C507" s="184"/>
      <c r="G507" s="150"/>
    </row>
    <row r="508" spans="1:7" outlineLevel="1" x14ac:dyDescent="0.35">
      <c r="A508" s="279" t="s">
        <v>2398</v>
      </c>
      <c r="B508" s="167" t="s">
        <v>150</v>
      </c>
      <c r="C508" s="184"/>
      <c r="G508" s="150"/>
    </row>
    <row r="509" spans="1:7" outlineLevel="1" x14ac:dyDescent="0.35">
      <c r="A509" s="279" t="s">
        <v>2399</v>
      </c>
      <c r="B509" s="167" t="s">
        <v>150</v>
      </c>
      <c r="C509" s="184"/>
      <c r="G509" s="150"/>
    </row>
    <row r="510" spans="1:7" outlineLevel="1" x14ac:dyDescent="0.35">
      <c r="A510" s="279" t="s">
        <v>2400</v>
      </c>
      <c r="B510" s="167" t="s">
        <v>150</v>
      </c>
      <c r="C510" s="184"/>
    </row>
    <row r="511" spans="1:7" outlineLevel="1" x14ac:dyDescent="0.35">
      <c r="A511" s="279" t="s">
        <v>2401</v>
      </c>
      <c r="B511" s="167" t="s">
        <v>150</v>
      </c>
      <c r="C511" s="184"/>
    </row>
    <row r="512" spans="1:7" outlineLevel="1" x14ac:dyDescent="0.35">
      <c r="A512" s="279" t="s">
        <v>2402</v>
      </c>
      <c r="B512" s="167" t="s">
        <v>150</v>
      </c>
      <c r="C512" s="184"/>
    </row>
    <row r="513" spans="1:7" s="224" customFormat="1" x14ac:dyDescent="0.35">
      <c r="A513" s="199"/>
      <c r="B513" s="199" t="s">
        <v>2642</v>
      </c>
      <c r="C513" s="161" t="s">
        <v>113</v>
      </c>
      <c r="D513" s="161" t="s">
        <v>1704</v>
      </c>
      <c r="E513" s="161"/>
      <c r="F513" s="161" t="s">
        <v>516</v>
      </c>
      <c r="G513" s="161" t="s">
        <v>2033</v>
      </c>
    </row>
    <row r="514" spans="1:7" s="224" customFormat="1" x14ac:dyDescent="0.35">
      <c r="A514" s="340" t="s">
        <v>2196</v>
      </c>
      <c r="B514" s="263" t="s">
        <v>608</v>
      </c>
      <c r="C514" s="313" t="s">
        <v>83</v>
      </c>
      <c r="D514" s="323" t="s">
        <v>83</v>
      </c>
      <c r="E514" s="264"/>
      <c r="F514" s="268" t="str">
        <f>IF($C$532=0,"",IF(C514="[for completion]","",IF(C514="","",C514/$C$532)))</f>
        <v/>
      </c>
      <c r="G514" s="268" t="str">
        <f>IF($D$532=0,"",IF(D514="[for completion]","",IF(D514="","",D514/$D$532)))</f>
        <v/>
      </c>
    </row>
    <row r="515" spans="1:7" s="224" customFormat="1" x14ac:dyDescent="0.35">
      <c r="A515" s="340" t="s">
        <v>2197</v>
      </c>
      <c r="B515" s="263" t="s">
        <v>608</v>
      </c>
      <c r="C515" s="313" t="s">
        <v>83</v>
      </c>
      <c r="D515" s="323" t="s">
        <v>83</v>
      </c>
      <c r="E515" s="264"/>
      <c r="F515" s="268" t="str">
        <f t="shared" ref="F515:F531" si="30">IF($C$532=0,"",IF(C515="[for completion]","",IF(C515="","",C515/$C$532)))</f>
        <v/>
      </c>
      <c r="G515" s="268" t="str">
        <f t="shared" ref="G515:G531" si="31">IF($D$532=0,"",IF(D515="[for completion]","",IF(D515="","",D515/$D$532)))</f>
        <v/>
      </c>
    </row>
    <row r="516" spans="1:7" s="224" customFormat="1" x14ac:dyDescent="0.35">
      <c r="A516" s="340" t="s">
        <v>2198</v>
      </c>
      <c r="B516" s="263" t="s">
        <v>608</v>
      </c>
      <c r="C516" s="313" t="s">
        <v>83</v>
      </c>
      <c r="D516" s="323" t="s">
        <v>83</v>
      </c>
      <c r="E516" s="264"/>
      <c r="F516" s="268" t="str">
        <f t="shared" si="30"/>
        <v/>
      </c>
      <c r="G516" s="268" t="str">
        <f t="shared" si="31"/>
        <v/>
      </c>
    </row>
    <row r="517" spans="1:7" s="224" customFormat="1" x14ac:dyDescent="0.35">
      <c r="A517" s="340" t="s">
        <v>2199</v>
      </c>
      <c r="B517" s="263" t="s">
        <v>608</v>
      </c>
      <c r="C517" s="313" t="s">
        <v>83</v>
      </c>
      <c r="D517" s="323" t="s">
        <v>83</v>
      </c>
      <c r="E517" s="264"/>
      <c r="F517" s="268" t="str">
        <f t="shared" si="30"/>
        <v/>
      </c>
      <c r="G517" s="268" t="str">
        <f t="shared" si="31"/>
        <v/>
      </c>
    </row>
    <row r="518" spans="1:7" s="224" customFormat="1" x14ac:dyDescent="0.35">
      <c r="A518" s="340" t="s">
        <v>2200</v>
      </c>
      <c r="B518" s="263" t="s">
        <v>608</v>
      </c>
      <c r="C518" s="313" t="s">
        <v>83</v>
      </c>
      <c r="D518" s="323" t="s">
        <v>83</v>
      </c>
      <c r="E518" s="264"/>
      <c r="F518" s="268" t="str">
        <f t="shared" si="30"/>
        <v/>
      </c>
      <c r="G518" s="268" t="str">
        <f t="shared" si="31"/>
        <v/>
      </c>
    </row>
    <row r="519" spans="1:7" s="224" customFormat="1" x14ac:dyDescent="0.35">
      <c r="A519" s="340" t="s">
        <v>2201</v>
      </c>
      <c r="B519" s="263" t="s">
        <v>608</v>
      </c>
      <c r="C519" s="313" t="s">
        <v>83</v>
      </c>
      <c r="D519" s="323" t="s">
        <v>83</v>
      </c>
      <c r="E519" s="264"/>
      <c r="F519" s="268" t="str">
        <f t="shared" si="30"/>
        <v/>
      </c>
      <c r="G519" s="268" t="str">
        <f t="shared" si="31"/>
        <v/>
      </c>
    </row>
    <row r="520" spans="1:7" s="224" customFormat="1" x14ac:dyDescent="0.35">
      <c r="A520" s="340" t="s">
        <v>2202</v>
      </c>
      <c r="B520" s="263" t="s">
        <v>608</v>
      </c>
      <c r="C520" s="313" t="s">
        <v>83</v>
      </c>
      <c r="D520" s="323" t="s">
        <v>83</v>
      </c>
      <c r="E520" s="264"/>
      <c r="F520" s="268" t="str">
        <f t="shared" si="30"/>
        <v/>
      </c>
      <c r="G520" s="268" t="str">
        <f t="shared" si="31"/>
        <v/>
      </c>
    </row>
    <row r="521" spans="1:7" s="224" customFormat="1" x14ac:dyDescent="0.35">
      <c r="A521" s="340" t="s">
        <v>2203</v>
      </c>
      <c r="B521" s="263" t="s">
        <v>608</v>
      </c>
      <c r="C521" s="313" t="s">
        <v>83</v>
      </c>
      <c r="D521" s="323" t="s">
        <v>83</v>
      </c>
      <c r="E521" s="264"/>
      <c r="F521" s="268" t="str">
        <f t="shared" si="30"/>
        <v/>
      </c>
      <c r="G521" s="268" t="str">
        <f t="shared" si="31"/>
        <v/>
      </c>
    </row>
    <row r="522" spans="1:7" s="224" customFormat="1" x14ac:dyDescent="0.35">
      <c r="A522" s="340" t="s">
        <v>2204</v>
      </c>
      <c r="B522" s="263" t="s">
        <v>608</v>
      </c>
      <c r="C522" s="313" t="s">
        <v>83</v>
      </c>
      <c r="D522" s="323" t="s">
        <v>83</v>
      </c>
      <c r="E522" s="264"/>
      <c r="F522" s="268" t="str">
        <f t="shared" si="30"/>
        <v/>
      </c>
      <c r="G522" s="268" t="str">
        <f t="shared" si="31"/>
        <v/>
      </c>
    </row>
    <row r="523" spans="1:7" s="224" customFormat="1" x14ac:dyDescent="0.35">
      <c r="A523" s="340" t="s">
        <v>2205</v>
      </c>
      <c r="B523" s="281" t="s">
        <v>608</v>
      </c>
      <c r="C523" s="313" t="s">
        <v>83</v>
      </c>
      <c r="D523" s="323" t="s">
        <v>83</v>
      </c>
      <c r="E523" s="264"/>
      <c r="F523" s="268" t="str">
        <f t="shared" si="30"/>
        <v/>
      </c>
      <c r="G523" s="268" t="str">
        <f t="shared" si="31"/>
        <v/>
      </c>
    </row>
    <row r="524" spans="1:7" s="224" customFormat="1" x14ac:dyDescent="0.35">
      <c r="A524" s="340" t="s">
        <v>2241</v>
      </c>
      <c r="B524" s="263" t="s">
        <v>608</v>
      </c>
      <c r="C524" s="313" t="s">
        <v>83</v>
      </c>
      <c r="D524" s="323" t="s">
        <v>83</v>
      </c>
      <c r="E524" s="264"/>
      <c r="F524" s="268" t="str">
        <f t="shared" si="30"/>
        <v/>
      </c>
      <c r="G524" s="268" t="str">
        <f t="shared" si="31"/>
        <v/>
      </c>
    </row>
    <row r="525" spans="1:7" s="224" customFormat="1" x14ac:dyDescent="0.35">
      <c r="A525" s="340" t="s">
        <v>2404</v>
      </c>
      <c r="B525" s="263" t="s">
        <v>608</v>
      </c>
      <c r="C525" s="313" t="s">
        <v>83</v>
      </c>
      <c r="D525" s="323" t="s">
        <v>83</v>
      </c>
      <c r="E525" s="264"/>
      <c r="F525" s="268" t="str">
        <f t="shared" si="30"/>
        <v/>
      </c>
      <c r="G525" s="268" t="str">
        <f t="shared" si="31"/>
        <v/>
      </c>
    </row>
    <row r="526" spans="1:7" s="224" customFormat="1" x14ac:dyDescent="0.35">
      <c r="A526" s="340" t="s">
        <v>2405</v>
      </c>
      <c r="B526" s="263" t="s">
        <v>608</v>
      </c>
      <c r="C526" s="313" t="s">
        <v>83</v>
      </c>
      <c r="D526" s="323" t="s">
        <v>83</v>
      </c>
      <c r="E526" s="264"/>
      <c r="F526" s="268" t="str">
        <f t="shared" si="30"/>
        <v/>
      </c>
      <c r="G526" s="268" t="str">
        <f t="shared" si="31"/>
        <v/>
      </c>
    </row>
    <row r="527" spans="1:7" s="224" customFormat="1" x14ac:dyDescent="0.35">
      <c r="A527" s="340" t="s">
        <v>2406</v>
      </c>
      <c r="B527" s="263" t="s">
        <v>608</v>
      </c>
      <c r="C527" s="313" t="s">
        <v>83</v>
      </c>
      <c r="D527" s="323" t="s">
        <v>83</v>
      </c>
      <c r="E527" s="264"/>
      <c r="F527" s="268" t="str">
        <f t="shared" si="30"/>
        <v/>
      </c>
      <c r="G527" s="268" t="str">
        <f t="shared" si="31"/>
        <v/>
      </c>
    </row>
    <row r="528" spans="1:7" s="224" customFormat="1" x14ac:dyDescent="0.35">
      <c r="A528" s="340" t="s">
        <v>2407</v>
      </c>
      <c r="B528" s="263" t="s">
        <v>608</v>
      </c>
      <c r="C528" s="313" t="s">
        <v>83</v>
      </c>
      <c r="D528" s="323" t="s">
        <v>83</v>
      </c>
      <c r="E528" s="264"/>
      <c r="F528" s="268" t="str">
        <f t="shared" si="30"/>
        <v/>
      </c>
      <c r="G528" s="268" t="str">
        <f t="shared" si="31"/>
        <v/>
      </c>
    </row>
    <row r="529" spans="1:7" s="224" customFormat="1" x14ac:dyDescent="0.35">
      <c r="A529" s="340" t="s">
        <v>2408</v>
      </c>
      <c r="B529" s="263" t="s">
        <v>608</v>
      </c>
      <c r="C529" s="313" t="s">
        <v>83</v>
      </c>
      <c r="D529" s="323" t="s">
        <v>83</v>
      </c>
      <c r="E529" s="264"/>
      <c r="F529" s="268" t="str">
        <f t="shared" si="30"/>
        <v/>
      </c>
      <c r="G529" s="268" t="str">
        <f t="shared" si="31"/>
        <v/>
      </c>
    </row>
    <row r="530" spans="1:7" s="224" customFormat="1" x14ac:dyDescent="0.35">
      <c r="A530" s="340" t="s">
        <v>2409</v>
      </c>
      <c r="B530" s="263" t="s">
        <v>608</v>
      </c>
      <c r="C530" s="313" t="s">
        <v>83</v>
      </c>
      <c r="D530" s="323" t="s">
        <v>83</v>
      </c>
      <c r="E530" s="264"/>
      <c r="F530" s="268" t="str">
        <f t="shared" si="30"/>
        <v/>
      </c>
      <c r="G530" s="268" t="str">
        <f t="shared" si="31"/>
        <v/>
      </c>
    </row>
    <row r="531" spans="1:7" s="224" customFormat="1" x14ac:dyDescent="0.35">
      <c r="A531" s="340" t="s">
        <v>2410</v>
      </c>
      <c r="B531" s="263" t="s">
        <v>2118</v>
      </c>
      <c r="C531" s="313" t="s">
        <v>83</v>
      </c>
      <c r="D531" s="323" t="s">
        <v>83</v>
      </c>
      <c r="E531" s="264"/>
      <c r="F531" s="268" t="str">
        <f t="shared" si="30"/>
        <v/>
      </c>
      <c r="G531" s="268" t="str">
        <f t="shared" si="31"/>
        <v/>
      </c>
    </row>
    <row r="532" spans="1:7" s="224" customFormat="1" x14ac:dyDescent="0.35">
      <c r="A532" s="340" t="s">
        <v>2411</v>
      </c>
      <c r="B532" s="263" t="s">
        <v>148</v>
      </c>
      <c r="C532" s="313">
        <f>SUM(C514:C531)</f>
        <v>0</v>
      </c>
      <c r="D532" s="323">
        <f>SUM(D514:D531)</f>
        <v>0</v>
      </c>
      <c r="E532" s="264"/>
      <c r="F532" s="276">
        <f>SUM(F514:F531)</f>
        <v>0</v>
      </c>
      <c r="G532" s="276">
        <f>SUM(G514:G531)</f>
        <v>0</v>
      </c>
    </row>
    <row r="533" spans="1:7" s="224" customFormat="1" x14ac:dyDescent="0.35">
      <c r="A533" s="340" t="s">
        <v>2206</v>
      </c>
      <c r="B533" s="263"/>
      <c r="C533" s="262"/>
      <c r="D533" s="262"/>
      <c r="E533" s="264"/>
      <c r="F533" s="264"/>
      <c r="G533" s="264"/>
    </row>
    <row r="534" spans="1:7" s="224" customFormat="1" x14ac:dyDescent="0.35">
      <c r="A534" s="340" t="s">
        <v>2412</v>
      </c>
      <c r="B534" s="263"/>
      <c r="C534" s="262"/>
      <c r="D534" s="262"/>
      <c r="E534" s="264"/>
      <c r="F534" s="264"/>
      <c r="G534" s="264"/>
    </row>
    <row r="535" spans="1:7" s="224" customFormat="1" x14ac:dyDescent="0.35">
      <c r="A535" s="340" t="s">
        <v>2413</v>
      </c>
      <c r="B535" s="263"/>
      <c r="C535" s="262"/>
      <c r="D535" s="262"/>
      <c r="E535" s="264"/>
      <c r="F535" s="264"/>
      <c r="G535" s="264"/>
    </row>
    <row r="536" spans="1:7" s="269" customFormat="1" x14ac:dyDescent="0.35">
      <c r="A536" s="199"/>
      <c r="B536" s="162" t="s">
        <v>2643</v>
      </c>
      <c r="C536" s="161" t="s">
        <v>113</v>
      </c>
      <c r="D536" s="161" t="s">
        <v>1704</v>
      </c>
      <c r="E536" s="161"/>
      <c r="F536" s="161" t="s">
        <v>516</v>
      </c>
      <c r="G536" s="161" t="s">
        <v>2033</v>
      </c>
    </row>
    <row r="537" spans="1:7" s="269" customFormat="1" x14ac:dyDescent="0.35">
      <c r="A537" s="340" t="s">
        <v>2207</v>
      </c>
      <c r="B537" s="281" t="s">
        <v>608</v>
      </c>
      <c r="C537" s="313" t="s">
        <v>83</v>
      </c>
      <c r="D537" s="323" t="s">
        <v>83</v>
      </c>
      <c r="E537" s="282"/>
      <c r="F537" s="268" t="str">
        <f>IF($C$555=0,"",IF(C537="[for completion]","",IF(C537="","",C537/$C$555)))</f>
        <v/>
      </c>
      <c r="G537" s="268" t="str">
        <f>IF($D$555=0,"",IF(D537="[for completion]","",IF(D537="","",D537/$D$555)))</f>
        <v/>
      </c>
    </row>
    <row r="538" spans="1:7" s="269" customFormat="1" x14ac:dyDescent="0.35">
      <c r="A538" s="340" t="s">
        <v>2208</v>
      </c>
      <c r="B538" s="281" t="s">
        <v>608</v>
      </c>
      <c r="C538" s="313" t="s">
        <v>83</v>
      </c>
      <c r="D538" s="323" t="s">
        <v>83</v>
      </c>
      <c r="E538" s="282"/>
      <c r="F538" s="268" t="str">
        <f t="shared" ref="F538:F554" si="32">IF($C$555=0,"",IF(C538="[for completion]","",IF(C538="","",C538/$C$555)))</f>
        <v/>
      </c>
      <c r="G538" s="268" t="str">
        <f t="shared" ref="G538:G554" si="33">IF($D$555=0,"",IF(D538="[for completion]","",IF(D538="","",D538/$D$555)))</f>
        <v/>
      </c>
    </row>
    <row r="539" spans="1:7" s="269" customFormat="1" x14ac:dyDescent="0.35">
      <c r="A539" s="340" t="s">
        <v>2209</v>
      </c>
      <c r="B539" s="281" t="s">
        <v>608</v>
      </c>
      <c r="C539" s="313" t="s">
        <v>83</v>
      </c>
      <c r="D539" s="323" t="s">
        <v>83</v>
      </c>
      <c r="E539" s="282"/>
      <c r="F539" s="268" t="str">
        <f t="shared" si="32"/>
        <v/>
      </c>
      <c r="G539" s="268" t="str">
        <f t="shared" si="33"/>
        <v/>
      </c>
    </row>
    <row r="540" spans="1:7" s="269" customFormat="1" x14ac:dyDescent="0.35">
      <c r="A540" s="340" t="s">
        <v>2210</v>
      </c>
      <c r="B540" s="281" t="s">
        <v>608</v>
      </c>
      <c r="C540" s="313" t="s">
        <v>83</v>
      </c>
      <c r="D540" s="323" t="s">
        <v>83</v>
      </c>
      <c r="E540" s="282"/>
      <c r="F540" s="268" t="str">
        <f t="shared" si="32"/>
        <v/>
      </c>
      <c r="G540" s="268" t="str">
        <f t="shared" si="33"/>
        <v/>
      </c>
    </row>
    <row r="541" spans="1:7" s="269" customFormat="1" x14ac:dyDescent="0.35">
      <c r="A541" s="340" t="s">
        <v>2211</v>
      </c>
      <c r="B541" s="281" t="s">
        <v>608</v>
      </c>
      <c r="C541" s="313" t="s">
        <v>83</v>
      </c>
      <c r="D541" s="323" t="s">
        <v>83</v>
      </c>
      <c r="E541" s="282"/>
      <c r="F541" s="268" t="str">
        <f t="shared" si="32"/>
        <v/>
      </c>
      <c r="G541" s="268" t="str">
        <f t="shared" si="33"/>
        <v/>
      </c>
    </row>
    <row r="542" spans="1:7" s="269" customFormat="1" x14ac:dyDescent="0.35">
      <c r="A542" s="340" t="s">
        <v>2415</v>
      </c>
      <c r="B542" s="281" t="s">
        <v>608</v>
      </c>
      <c r="C542" s="313" t="s">
        <v>83</v>
      </c>
      <c r="D542" s="323" t="s">
        <v>83</v>
      </c>
      <c r="E542" s="282"/>
      <c r="F542" s="268" t="str">
        <f t="shared" si="32"/>
        <v/>
      </c>
      <c r="G542" s="268" t="str">
        <f t="shared" si="33"/>
        <v/>
      </c>
    </row>
    <row r="543" spans="1:7" s="269" customFormat="1" x14ac:dyDescent="0.35">
      <c r="A543" s="340" t="s">
        <v>2416</v>
      </c>
      <c r="B543" s="341" t="s">
        <v>608</v>
      </c>
      <c r="C543" s="313" t="s">
        <v>83</v>
      </c>
      <c r="D543" s="323" t="s">
        <v>83</v>
      </c>
      <c r="E543" s="282"/>
      <c r="F543" s="268" t="str">
        <f t="shared" si="32"/>
        <v/>
      </c>
      <c r="G543" s="268" t="str">
        <f t="shared" si="33"/>
        <v/>
      </c>
    </row>
    <row r="544" spans="1:7" s="269" customFormat="1" x14ac:dyDescent="0.35">
      <c r="A544" s="340" t="s">
        <v>2417</v>
      </c>
      <c r="B544" s="281" t="s">
        <v>608</v>
      </c>
      <c r="C544" s="313" t="s">
        <v>83</v>
      </c>
      <c r="D544" s="323" t="s">
        <v>83</v>
      </c>
      <c r="E544" s="282"/>
      <c r="F544" s="268" t="str">
        <f t="shared" si="32"/>
        <v/>
      </c>
      <c r="G544" s="268" t="str">
        <f t="shared" si="33"/>
        <v/>
      </c>
    </row>
    <row r="545" spans="1:7" s="269" customFormat="1" x14ac:dyDescent="0.35">
      <c r="A545" s="340" t="s">
        <v>2418</v>
      </c>
      <c r="B545" s="281" t="s">
        <v>608</v>
      </c>
      <c r="C545" s="313" t="s">
        <v>83</v>
      </c>
      <c r="D545" s="323" t="s">
        <v>83</v>
      </c>
      <c r="E545" s="282"/>
      <c r="F545" s="268" t="str">
        <f t="shared" si="32"/>
        <v/>
      </c>
      <c r="G545" s="268" t="str">
        <f t="shared" si="33"/>
        <v/>
      </c>
    </row>
    <row r="546" spans="1:7" s="269" customFormat="1" x14ac:dyDescent="0.35">
      <c r="A546" s="340" t="s">
        <v>2419</v>
      </c>
      <c r="B546" s="281" t="s">
        <v>608</v>
      </c>
      <c r="C546" s="313" t="s">
        <v>83</v>
      </c>
      <c r="D546" s="323" t="s">
        <v>83</v>
      </c>
      <c r="E546" s="282"/>
      <c r="F546" s="268" t="str">
        <f t="shared" si="32"/>
        <v/>
      </c>
      <c r="G546" s="268" t="str">
        <f t="shared" si="33"/>
        <v/>
      </c>
    </row>
    <row r="547" spans="1:7" s="269" customFormat="1" x14ac:dyDescent="0.35">
      <c r="A547" s="340" t="s">
        <v>2420</v>
      </c>
      <c r="B547" s="281" t="s">
        <v>608</v>
      </c>
      <c r="C547" s="313" t="s">
        <v>83</v>
      </c>
      <c r="D547" s="323" t="s">
        <v>83</v>
      </c>
      <c r="E547" s="282"/>
      <c r="F547" s="268" t="str">
        <f t="shared" si="32"/>
        <v/>
      </c>
      <c r="G547" s="268" t="str">
        <f t="shared" si="33"/>
        <v/>
      </c>
    </row>
    <row r="548" spans="1:7" s="269" customFormat="1" x14ac:dyDescent="0.35">
      <c r="A548" s="340" t="s">
        <v>2421</v>
      </c>
      <c r="B548" s="281" t="s">
        <v>608</v>
      </c>
      <c r="C548" s="313" t="s">
        <v>83</v>
      </c>
      <c r="D548" s="323" t="s">
        <v>83</v>
      </c>
      <c r="E548" s="282"/>
      <c r="F548" s="268" t="str">
        <f t="shared" si="32"/>
        <v/>
      </c>
      <c r="G548" s="268" t="str">
        <f t="shared" si="33"/>
        <v/>
      </c>
    </row>
    <row r="549" spans="1:7" s="269" customFormat="1" x14ac:dyDescent="0.35">
      <c r="A549" s="340" t="s">
        <v>2422</v>
      </c>
      <c r="B549" s="281" t="s">
        <v>608</v>
      </c>
      <c r="C549" s="313" t="s">
        <v>83</v>
      </c>
      <c r="D549" s="323" t="s">
        <v>83</v>
      </c>
      <c r="E549" s="282"/>
      <c r="F549" s="268" t="str">
        <f t="shared" si="32"/>
        <v/>
      </c>
      <c r="G549" s="268" t="str">
        <f t="shared" si="33"/>
        <v/>
      </c>
    </row>
    <row r="550" spans="1:7" s="269" customFormat="1" x14ac:dyDescent="0.35">
      <c r="A550" s="340" t="s">
        <v>2423</v>
      </c>
      <c r="B550" s="281" t="s">
        <v>608</v>
      </c>
      <c r="C550" s="313" t="s">
        <v>83</v>
      </c>
      <c r="D550" s="323" t="s">
        <v>83</v>
      </c>
      <c r="E550" s="282"/>
      <c r="F550" s="268" t="str">
        <f t="shared" si="32"/>
        <v/>
      </c>
      <c r="G550" s="268" t="str">
        <f t="shared" si="33"/>
        <v/>
      </c>
    </row>
    <row r="551" spans="1:7" s="269" customFormat="1" x14ac:dyDescent="0.35">
      <c r="A551" s="340" t="s">
        <v>2424</v>
      </c>
      <c r="B551" s="281" t="s">
        <v>608</v>
      </c>
      <c r="C551" s="313" t="s">
        <v>83</v>
      </c>
      <c r="D551" s="323" t="s">
        <v>83</v>
      </c>
      <c r="E551" s="282"/>
      <c r="F551" s="268" t="str">
        <f t="shared" si="32"/>
        <v/>
      </c>
      <c r="G551" s="268" t="str">
        <f t="shared" si="33"/>
        <v/>
      </c>
    </row>
    <row r="552" spans="1:7" s="269" customFormat="1" x14ac:dyDescent="0.35">
      <c r="A552" s="340" t="s">
        <v>2425</v>
      </c>
      <c r="B552" s="281" t="s">
        <v>608</v>
      </c>
      <c r="C552" s="313" t="s">
        <v>83</v>
      </c>
      <c r="D552" s="323" t="s">
        <v>83</v>
      </c>
      <c r="E552" s="282"/>
      <c r="F552" s="268" t="str">
        <f t="shared" si="32"/>
        <v/>
      </c>
      <c r="G552" s="268" t="str">
        <f t="shared" si="33"/>
        <v/>
      </c>
    </row>
    <row r="553" spans="1:7" s="269" customFormat="1" x14ac:dyDescent="0.35">
      <c r="A553" s="340" t="s">
        <v>2426</v>
      </c>
      <c r="B553" s="281" t="s">
        <v>608</v>
      </c>
      <c r="C553" s="313" t="s">
        <v>83</v>
      </c>
      <c r="D553" s="323" t="s">
        <v>83</v>
      </c>
      <c r="E553" s="282"/>
      <c r="F553" s="268" t="str">
        <f t="shared" si="32"/>
        <v/>
      </c>
      <c r="G553" s="268" t="str">
        <f t="shared" si="33"/>
        <v/>
      </c>
    </row>
    <row r="554" spans="1:7" s="269" customFormat="1" x14ac:dyDescent="0.35">
      <c r="A554" s="340" t="s">
        <v>2427</v>
      </c>
      <c r="B554" s="281" t="s">
        <v>2118</v>
      </c>
      <c r="C554" s="313" t="s">
        <v>83</v>
      </c>
      <c r="D554" s="323" t="s">
        <v>83</v>
      </c>
      <c r="E554" s="282"/>
      <c r="F554" s="268" t="str">
        <f t="shared" si="32"/>
        <v/>
      </c>
      <c r="G554" s="268" t="str">
        <f t="shared" si="33"/>
        <v/>
      </c>
    </row>
    <row r="555" spans="1:7" s="269" customFormat="1" x14ac:dyDescent="0.35">
      <c r="A555" s="340" t="s">
        <v>2428</v>
      </c>
      <c r="B555" s="281" t="s">
        <v>148</v>
      </c>
      <c r="C555" s="313">
        <f>SUM(C537:C554)</f>
        <v>0</v>
      </c>
      <c r="D555" s="323">
        <f>SUM(D537:D554)</f>
        <v>0</v>
      </c>
      <c r="E555" s="282"/>
      <c r="F555" s="276">
        <f>SUM(F537:F554)</f>
        <v>0</v>
      </c>
      <c r="G555" s="276">
        <f>SUM(G537:G554)</f>
        <v>0</v>
      </c>
    </row>
    <row r="556" spans="1:7" s="269" customFormat="1" x14ac:dyDescent="0.35">
      <c r="A556" s="340" t="s">
        <v>2429</v>
      </c>
      <c r="B556" s="281"/>
      <c r="C556" s="279"/>
      <c r="D556" s="279"/>
      <c r="E556" s="282"/>
      <c r="F556" s="282"/>
      <c r="G556" s="282"/>
    </row>
    <row r="557" spans="1:7" s="269" customFormat="1" x14ac:dyDescent="0.35">
      <c r="A557" s="340" t="s">
        <v>2430</v>
      </c>
      <c r="B557" s="281"/>
      <c r="C557" s="279"/>
      <c r="D557" s="279"/>
      <c r="E557" s="282"/>
      <c r="F557" s="282"/>
      <c r="G557" s="282"/>
    </row>
    <row r="558" spans="1:7" s="269" customFormat="1" x14ac:dyDescent="0.35">
      <c r="A558" s="340" t="s">
        <v>2431</v>
      </c>
      <c r="B558" s="281"/>
      <c r="C558" s="279"/>
      <c r="D558" s="279"/>
      <c r="E558" s="282"/>
      <c r="F558" s="282"/>
      <c r="G558" s="282"/>
    </row>
    <row r="559" spans="1:7" s="224" customFormat="1" x14ac:dyDescent="0.35">
      <c r="A559" s="199"/>
      <c r="B559" s="199" t="s">
        <v>2644</v>
      </c>
      <c r="C559" s="161" t="s">
        <v>113</v>
      </c>
      <c r="D559" s="161" t="s">
        <v>1704</v>
      </c>
      <c r="E559" s="161"/>
      <c r="F559" s="161" t="s">
        <v>516</v>
      </c>
      <c r="G559" s="161" t="s">
        <v>2033</v>
      </c>
    </row>
    <row r="560" spans="1:7" s="224" customFormat="1" x14ac:dyDescent="0.35">
      <c r="A560" s="340" t="s">
        <v>2433</v>
      </c>
      <c r="B560" s="263" t="s">
        <v>1693</v>
      </c>
      <c r="C560" s="313" t="s">
        <v>83</v>
      </c>
      <c r="D560" s="323" t="s">
        <v>83</v>
      </c>
      <c r="E560" s="264"/>
      <c r="F560" s="268" t="str">
        <f>IF($C$570=0,"",IF(C560="[for completion]","",IF(C560="","",C560/$C$570)))</f>
        <v/>
      </c>
      <c r="G560" s="268" t="str">
        <f>IF($D$570=0,"",IF(D560="[for completion]","",IF(D560="","",D560/$D$570)))</f>
        <v/>
      </c>
    </row>
    <row r="561" spans="1:7" s="224" customFormat="1" x14ac:dyDescent="0.35">
      <c r="A561" s="340" t="s">
        <v>2434</v>
      </c>
      <c r="B561" s="263" t="s">
        <v>1694</v>
      </c>
      <c r="C561" s="313" t="s">
        <v>83</v>
      </c>
      <c r="D561" s="323" t="s">
        <v>83</v>
      </c>
      <c r="E561" s="264"/>
      <c r="F561" s="268" t="str">
        <f t="shared" ref="F561:F569" si="34">IF($C$570=0,"",IF(C561="[for completion]","",IF(C561="","",C561/$C$570)))</f>
        <v/>
      </c>
      <c r="G561" s="268" t="str">
        <f t="shared" ref="G561:G569" si="35">IF($D$570=0,"",IF(D561="[for completion]","",IF(D561="","",D561/$D$570)))</f>
        <v/>
      </c>
    </row>
    <row r="562" spans="1:7" s="224" customFormat="1" x14ac:dyDescent="0.35">
      <c r="A562" s="340" t="s">
        <v>2435</v>
      </c>
      <c r="B562" s="263" t="s">
        <v>1695</v>
      </c>
      <c r="C562" s="313" t="s">
        <v>83</v>
      </c>
      <c r="D562" s="323" t="s">
        <v>83</v>
      </c>
      <c r="E562" s="264"/>
      <c r="F562" s="268" t="str">
        <f t="shared" si="34"/>
        <v/>
      </c>
      <c r="G562" s="268" t="str">
        <f t="shared" si="35"/>
        <v/>
      </c>
    </row>
    <row r="563" spans="1:7" s="224" customFormat="1" x14ac:dyDescent="0.35">
      <c r="A563" s="340" t="s">
        <v>2436</v>
      </c>
      <c r="B563" s="263" t="s">
        <v>1696</v>
      </c>
      <c r="C563" s="313" t="s">
        <v>83</v>
      </c>
      <c r="D563" s="323" t="s">
        <v>83</v>
      </c>
      <c r="E563" s="264"/>
      <c r="F563" s="268" t="str">
        <f t="shared" si="34"/>
        <v/>
      </c>
      <c r="G563" s="268" t="str">
        <f t="shared" si="35"/>
        <v/>
      </c>
    </row>
    <row r="564" spans="1:7" s="224" customFormat="1" x14ac:dyDescent="0.35">
      <c r="A564" s="340" t="s">
        <v>2437</v>
      </c>
      <c r="B564" s="263" t="s">
        <v>1697</v>
      </c>
      <c r="C564" s="313" t="s">
        <v>83</v>
      </c>
      <c r="D564" s="323" t="s">
        <v>83</v>
      </c>
      <c r="E564" s="264"/>
      <c r="F564" s="268" t="str">
        <f t="shared" si="34"/>
        <v/>
      </c>
      <c r="G564" s="268" t="str">
        <f t="shared" si="35"/>
        <v/>
      </c>
    </row>
    <row r="565" spans="1:7" s="224" customFormat="1" x14ac:dyDescent="0.35">
      <c r="A565" s="340" t="s">
        <v>2438</v>
      </c>
      <c r="B565" s="263" t="s">
        <v>1698</v>
      </c>
      <c r="C565" s="313" t="s">
        <v>83</v>
      </c>
      <c r="D565" s="323" t="s">
        <v>83</v>
      </c>
      <c r="E565" s="264"/>
      <c r="F565" s="268" t="str">
        <f t="shared" si="34"/>
        <v/>
      </c>
      <c r="G565" s="268" t="str">
        <f t="shared" si="35"/>
        <v/>
      </c>
    </row>
    <row r="566" spans="1:7" s="224" customFormat="1" x14ac:dyDescent="0.35">
      <c r="A566" s="340" t="s">
        <v>2439</v>
      </c>
      <c r="B566" s="263" t="s">
        <v>1699</v>
      </c>
      <c r="C566" s="313" t="s">
        <v>83</v>
      </c>
      <c r="D566" s="323" t="s">
        <v>83</v>
      </c>
      <c r="E566" s="264"/>
      <c r="F566" s="268" t="str">
        <f t="shared" si="34"/>
        <v/>
      </c>
      <c r="G566" s="268" t="str">
        <f t="shared" si="35"/>
        <v/>
      </c>
    </row>
    <row r="567" spans="1:7" s="224" customFormat="1" x14ac:dyDescent="0.35">
      <c r="A567" s="340" t="s">
        <v>2440</v>
      </c>
      <c r="B567" s="263" t="s">
        <v>1700</v>
      </c>
      <c r="C567" s="313" t="s">
        <v>83</v>
      </c>
      <c r="D567" s="323" t="s">
        <v>83</v>
      </c>
      <c r="E567" s="264"/>
      <c r="F567" s="268" t="str">
        <f t="shared" si="34"/>
        <v/>
      </c>
      <c r="G567" s="268" t="str">
        <f t="shared" si="35"/>
        <v/>
      </c>
    </row>
    <row r="568" spans="1:7" s="224" customFormat="1" x14ac:dyDescent="0.35">
      <c r="A568" s="340" t="s">
        <v>2441</v>
      </c>
      <c r="B568" s="263" t="s">
        <v>1701</v>
      </c>
      <c r="C568" s="313" t="s">
        <v>83</v>
      </c>
      <c r="D568" s="323" t="s">
        <v>83</v>
      </c>
      <c r="E568" s="264"/>
      <c r="F568" s="268" t="str">
        <f t="shared" si="34"/>
        <v/>
      </c>
      <c r="G568" s="268" t="str">
        <f t="shared" si="35"/>
        <v/>
      </c>
    </row>
    <row r="569" spans="1:7" s="224" customFormat="1" x14ac:dyDescent="0.35">
      <c r="A569" s="340" t="s">
        <v>2442</v>
      </c>
      <c r="B569" s="279" t="s">
        <v>2118</v>
      </c>
      <c r="C569" s="313" t="s">
        <v>83</v>
      </c>
      <c r="D569" s="323" t="s">
        <v>83</v>
      </c>
      <c r="E569" s="264"/>
      <c r="F569" s="268" t="str">
        <f t="shared" si="34"/>
        <v/>
      </c>
      <c r="G569" s="268" t="str">
        <f t="shared" si="35"/>
        <v/>
      </c>
    </row>
    <row r="570" spans="1:7" s="269" customFormat="1" x14ac:dyDescent="0.35">
      <c r="A570" s="340" t="s">
        <v>2443</v>
      </c>
      <c r="B570" s="263" t="s">
        <v>148</v>
      </c>
      <c r="C570" s="313">
        <f>SUM(C560:C568)</f>
        <v>0</v>
      </c>
      <c r="D570" s="323">
        <f>SUM(D560:D568)</f>
        <v>0</v>
      </c>
      <c r="E570" s="282"/>
      <c r="F570" s="276">
        <f>SUM(F560:F569)</f>
        <v>0</v>
      </c>
      <c r="G570" s="276">
        <f>SUM(G560:G569)</f>
        <v>0</v>
      </c>
    </row>
    <row r="571" spans="1:7" x14ac:dyDescent="0.35">
      <c r="A571" s="340" t="s">
        <v>2444</v>
      </c>
    </row>
    <row r="572" spans="1:7" x14ac:dyDescent="0.35">
      <c r="A572" s="199"/>
      <c r="B572" s="199" t="s">
        <v>2645</v>
      </c>
      <c r="C572" s="161" t="s">
        <v>113</v>
      </c>
      <c r="D572" s="161" t="s">
        <v>1702</v>
      </c>
      <c r="E572" s="161"/>
      <c r="F572" s="161" t="s">
        <v>515</v>
      </c>
      <c r="G572" s="161" t="s">
        <v>2033</v>
      </c>
    </row>
    <row r="573" spans="1:7" x14ac:dyDescent="0.35">
      <c r="A573" s="340" t="s">
        <v>2445</v>
      </c>
      <c r="B573" s="281" t="s">
        <v>2541</v>
      </c>
      <c r="C573" s="313" t="s">
        <v>83</v>
      </c>
      <c r="D573" s="323" t="s">
        <v>83</v>
      </c>
      <c r="E573" s="282"/>
      <c r="F573" s="268" t="str">
        <f>IF($C$577=0,"",IF(C573="[for completion]","",IF(C573="","",C573/$C$577)))</f>
        <v/>
      </c>
      <c r="G573" s="268" t="str">
        <f>IF($D$577=0,"",IF(D573="[for completion]","",IF(D573="","",D573/$D$577)))</f>
        <v/>
      </c>
    </row>
    <row r="574" spans="1:7" x14ac:dyDescent="0.35">
      <c r="A574" s="340" t="s">
        <v>2446</v>
      </c>
      <c r="B574" s="277" t="s">
        <v>2543</v>
      </c>
      <c r="C574" s="313" t="s">
        <v>83</v>
      </c>
      <c r="D574" s="323" t="s">
        <v>83</v>
      </c>
      <c r="E574" s="282"/>
      <c r="F574" s="268" t="str">
        <f t="shared" ref="F574:F576" si="36">IF($C$577=0,"",IF(C574="[for completion]","",IF(C574="","",C574/$C$577)))</f>
        <v/>
      </c>
      <c r="G574" s="268" t="str">
        <f t="shared" ref="G574:G576" si="37">IF($D$577=0,"",IF(D574="[for completion]","",IF(D574="","",D574/$D$577)))</f>
        <v/>
      </c>
    </row>
    <row r="575" spans="1:7" x14ac:dyDescent="0.35">
      <c r="A575" s="340" t="s">
        <v>2447</v>
      </c>
      <c r="B575" s="281" t="s">
        <v>1703</v>
      </c>
      <c r="C575" s="313" t="s">
        <v>83</v>
      </c>
      <c r="D575" s="323" t="s">
        <v>83</v>
      </c>
      <c r="E575" s="282"/>
      <c r="F575" s="268" t="str">
        <f t="shared" si="36"/>
        <v/>
      </c>
      <c r="G575" s="268" t="str">
        <f t="shared" si="37"/>
        <v/>
      </c>
    </row>
    <row r="576" spans="1:7" x14ac:dyDescent="0.35">
      <c r="A576" s="340" t="s">
        <v>2448</v>
      </c>
      <c r="B576" s="279" t="s">
        <v>2118</v>
      </c>
      <c r="C576" s="313" t="s">
        <v>83</v>
      </c>
      <c r="D576" s="323" t="s">
        <v>83</v>
      </c>
      <c r="E576" s="282"/>
      <c r="F576" s="268" t="str">
        <f t="shared" si="36"/>
        <v/>
      </c>
      <c r="G576" s="268" t="str">
        <f t="shared" si="37"/>
        <v/>
      </c>
    </row>
    <row r="577" spans="1:7" x14ac:dyDescent="0.35">
      <c r="A577" s="340" t="s">
        <v>2449</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7" zoomScale="80" zoomScaleNormal="80" workbookViewId="0">
      <selection activeCell="B1" sqref="B1:I228"/>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2094</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t="s">
        <v>83</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92"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192" t="s">
        <v>83</v>
      </c>
      <c r="D22" s="193" t="s">
        <v>83</v>
      </c>
      <c r="E22" s="83"/>
      <c r="F22" s="206" t="str">
        <f>IF($C$37=0,"",IF(C22="[for completion]","",C22/$C$37))</f>
        <v/>
      </c>
      <c r="G22" s="206" t="str">
        <f>IF($D$37=0,"",IF(D22="[for completion]","",D22/$D$37))</f>
        <v/>
      </c>
      <c r="H22"/>
      <c r="I22" s="83"/>
      <c r="L22" s="83"/>
      <c r="M22" s="92"/>
      <c r="N22" s="92"/>
    </row>
    <row r="23" spans="1:14" x14ac:dyDescent="0.35">
      <c r="A23" s="66" t="s">
        <v>836</v>
      </c>
      <c r="B23" s="83" t="s">
        <v>608</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5">
      <c r="A24" s="66" t="s">
        <v>837</v>
      </c>
      <c r="B24" s="83" t="s">
        <v>608</v>
      </c>
      <c r="C24" s="192" t="s">
        <v>83</v>
      </c>
      <c r="D24" s="193" t="s">
        <v>83</v>
      </c>
      <c r="F24" s="206" t="str">
        <f t="shared" si="0"/>
        <v/>
      </c>
      <c r="G24" s="206" t="str">
        <f t="shared" si="1"/>
        <v/>
      </c>
      <c r="H24"/>
      <c r="I24" s="83"/>
      <c r="M24" s="92"/>
      <c r="N24" s="92"/>
    </row>
    <row r="25" spans="1:14" x14ac:dyDescent="0.35">
      <c r="A25" s="66" t="s">
        <v>838</v>
      </c>
      <c r="B25" s="83" t="s">
        <v>608</v>
      </c>
      <c r="C25" s="192" t="s">
        <v>83</v>
      </c>
      <c r="D25" s="193" t="s">
        <v>83</v>
      </c>
      <c r="E25" s="103"/>
      <c r="F25" s="206" t="str">
        <f t="shared" si="0"/>
        <v/>
      </c>
      <c r="G25" s="206" t="str">
        <f t="shared" si="1"/>
        <v/>
      </c>
      <c r="H25"/>
      <c r="I25" s="83"/>
      <c r="L25" s="103"/>
      <c r="M25" s="92"/>
      <c r="N25" s="92"/>
    </row>
    <row r="26" spans="1:14" x14ac:dyDescent="0.35">
      <c r="A26" s="66" t="s">
        <v>839</v>
      </c>
      <c r="B26" s="83" t="s">
        <v>608</v>
      </c>
      <c r="C26" s="192" t="s">
        <v>83</v>
      </c>
      <c r="D26" s="193" t="s">
        <v>83</v>
      </c>
      <c r="E26" s="103"/>
      <c r="F26" s="206" t="str">
        <f t="shared" si="0"/>
        <v/>
      </c>
      <c r="G26" s="206" t="str">
        <f t="shared" si="1"/>
        <v/>
      </c>
      <c r="H26"/>
      <c r="I26" s="83"/>
      <c r="L26" s="103"/>
      <c r="M26" s="92"/>
      <c r="N26" s="92"/>
    </row>
    <row r="27" spans="1:14" x14ac:dyDescent="0.35">
      <c r="A27" s="66" t="s">
        <v>840</v>
      </c>
      <c r="B27" s="83" t="s">
        <v>608</v>
      </c>
      <c r="C27" s="192" t="s">
        <v>83</v>
      </c>
      <c r="D27" s="193" t="s">
        <v>83</v>
      </c>
      <c r="E27" s="103"/>
      <c r="F27" s="206" t="str">
        <f t="shared" si="0"/>
        <v/>
      </c>
      <c r="G27" s="206" t="str">
        <f t="shared" si="1"/>
        <v/>
      </c>
      <c r="H27"/>
      <c r="I27" s="83"/>
      <c r="L27" s="103"/>
      <c r="M27" s="92"/>
      <c r="N27" s="92"/>
    </row>
    <row r="28" spans="1:14" x14ac:dyDescent="0.35">
      <c r="A28" s="66" t="s">
        <v>841</v>
      </c>
      <c r="B28" s="83" t="s">
        <v>608</v>
      </c>
      <c r="C28" s="192" t="s">
        <v>83</v>
      </c>
      <c r="D28" s="193" t="s">
        <v>83</v>
      </c>
      <c r="E28" s="103"/>
      <c r="F28" s="206" t="str">
        <f t="shared" si="0"/>
        <v/>
      </c>
      <c r="G28" s="206" t="str">
        <f t="shared" si="1"/>
        <v/>
      </c>
      <c r="H28"/>
      <c r="I28" s="83"/>
      <c r="L28" s="103"/>
      <c r="M28" s="92"/>
      <c r="N28" s="92"/>
    </row>
    <row r="29" spans="1:14" x14ac:dyDescent="0.35">
      <c r="A29" s="66" t="s">
        <v>842</v>
      </c>
      <c r="B29" s="83" t="s">
        <v>608</v>
      </c>
      <c r="C29" s="192" t="s">
        <v>83</v>
      </c>
      <c r="D29" s="193" t="s">
        <v>83</v>
      </c>
      <c r="E29" s="103"/>
      <c r="F29" s="206" t="str">
        <f t="shared" si="0"/>
        <v/>
      </c>
      <c r="G29" s="206" t="str">
        <f t="shared" si="1"/>
        <v/>
      </c>
      <c r="H29"/>
      <c r="I29" s="83"/>
      <c r="L29" s="103"/>
      <c r="M29" s="92"/>
      <c r="N29" s="92"/>
    </row>
    <row r="30" spans="1:14" x14ac:dyDescent="0.35">
      <c r="A30" s="66" t="s">
        <v>843</v>
      </c>
      <c r="B30" s="83" t="s">
        <v>608</v>
      </c>
      <c r="C30" s="192" t="s">
        <v>83</v>
      </c>
      <c r="D30" s="193" t="s">
        <v>83</v>
      </c>
      <c r="E30" s="103"/>
      <c r="F30" s="206" t="str">
        <f t="shared" si="0"/>
        <v/>
      </c>
      <c r="G30" s="206" t="str">
        <f t="shared" si="1"/>
        <v/>
      </c>
      <c r="H30"/>
      <c r="I30" s="83"/>
      <c r="L30" s="103"/>
      <c r="M30" s="92"/>
      <c r="N30" s="92"/>
    </row>
    <row r="31" spans="1:14" x14ac:dyDescent="0.35">
      <c r="A31" s="66" t="s">
        <v>844</v>
      </c>
      <c r="B31" s="83" t="s">
        <v>608</v>
      </c>
      <c r="C31" s="192" t="s">
        <v>83</v>
      </c>
      <c r="D31" s="193" t="s">
        <v>83</v>
      </c>
      <c r="E31" s="103"/>
      <c r="F31" s="206" t="str">
        <f t="shared" si="0"/>
        <v/>
      </c>
      <c r="G31" s="206" t="str">
        <f t="shared" si="1"/>
        <v/>
      </c>
      <c r="H31"/>
      <c r="I31" s="83"/>
      <c r="L31" s="103"/>
      <c r="M31" s="92"/>
      <c r="N31" s="92"/>
    </row>
    <row r="32" spans="1:14" x14ac:dyDescent="0.35">
      <c r="A32" s="66" t="s">
        <v>845</v>
      </c>
      <c r="B32" s="83" t="s">
        <v>608</v>
      </c>
      <c r="C32" s="192" t="s">
        <v>83</v>
      </c>
      <c r="D32" s="193" t="s">
        <v>83</v>
      </c>
      <c r="E32" s="103"/>
      <c r="F32" s="206" t="str">
        <f t="shared" si="0"/>
        <v/>
      </c>
      <c r="G32" s="206" t="str">
        <f t="shared" si="1"/>
        <v/>
      </c>
      <c r="H32"/>
      <c r="I32" s="83"/>
      <c r="L32" s="103"/>
      <c r="M32" s="92"/>
      <c r="N32" s="92"/>
    </row>
    <row r="33" spans="1:14" x14ac:dyDescent="0.35">
      <c r="A33" s="66" t="s">
        <v>846</v>
      </c>
      <c r="B33" s="83" t="s">
        <v>608</v>
      </c>
      <c r="C33" s="192" t="s">
        <v>83</v>
      </c>
      <c r="D33" s="193" t="s">
        <v>83</v>
      </c>
      <c r="E33" s="103"/>
      <c r="F33" s="206" t="str">
        <f t="shared" si="0"/>
        <v/>
      </c>
      <c r="G33" s="206" t="str">
        <f t="shared" si="1"/>
        <v/>
      </c>
      <c r="H33"/>
      <c r="I33" s="83"/>
      <c r="L33" s="103"/>
      <c r="M33" s="92"/>
      <c r="N33" s="92"/>
    </row>
    <row r="34" spans="1:14" x14ac:dyDescent="0.35">
      <c r="A34" s="66" t="s">
        <v>847</v>
      </c>
      <c r="B34" s="83" t="s">
        <v>608</v>
      </c>
      <c r="C34" s="192" t="s">
        <v>83</v>
      </c>
      <c r="D34" s="193" t="s">
        <v>83</v>
      </c>
      <c r="E34" s="103"/>
      <c r="F34" s="206" t="str">
        <f t="shared" si="0"/>
        <v/>
      </c>
      <c r="G34" s="206" t="str">
        <f t="shared" si="1"/>
        <v/>
      </c>
      <c r="H34"/>
      <c r="I34" s="83"/>
      <c r="L34" s="103"/>
      <c r="M34" s="92"/>
      <c r="N34" s="92"/>
    </row>
    <row r="35" spans="1:14" x14ac:dyDescent="0.35">
      <c r="A35" s="66" t="s">
        <v>848</v>
      </c>
      <c r="B35" s="83" t="s">
        <v>608</v>
      </c>
      <c r="C35" s="192" t="s">
        <v>83</v>
      </c>
      <c r="D35" s="193" t="s">
        <v>83</v>
      </c>
      <c r="E35" s="103"/>
      <c r="F35" s="206" t="str">
        <f t="shared" si="0"/>
        <v/>
      </c>
      <c r="G35" s="206" t="str">
        <f t="shared" si="1"/>
        <v/>
      </c>
      <c r="H35"/>
      <c r="I35" s="83"/>
      <c r="L35" s="103"/>
      <c r="M35" s="92"/>
      <c r="N35" s="92"/>
    </row>
    <row r="36" spans="1:14" x14ac:dyDescent="0.35">
      <c r="A36" s="66" t="s">
        <v>849</v>
      </c>
      <c r="B36" s="83" t="s">
        <v>608</v>
      </c>
      <c r="C36" s="192" t="s">
        <v>83</v>
      </c>
      <c r="D36" s="193" t="s">
        <v>83</v>
      </c>
      <c r="E36" s="103"/>
      <c r="F36" s="206" t="str">
        <f t="shared" si="0"/>
        <v/>
      </c>
      <c r="G36" s="206" t="str">
        <f t="shared" si="1"/>
        <v/>
      </c>
      <c r="H36"/>
      <c r="I36" s="83"/>
      <c r="L36" s="103"/>
      <c r="M36" s="92"/>
      <c r="N36" s="92"/>
    </row>
    <row r="37" spans="1:14" x14ac:dyDescent="0.3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192" t="s">
        <v>83</v>
      </c>
      <c r="E39" s="118"/>
      <c r="F39" s="206" t="str">
        <f>IF($C$42=0,"",IF(C39="[for completion]","",C39/$C$42))</f>
        <v/>
      </c>
      <c r="G39" s="91"/>
      <c r="H39"/>
      <c r="I39" s="83"/>
      <c r="L39" s="118"/>
      <c r="M39" s="92"/>
      <c r="N39" s="91"/>
    </row>
    <row r="40" spans="1:14" x14ac:dyDescent="0.35">
      <c r="A40" s="66" t="s">
        <v>854</v>
      </c>
      <c r="B40" s="83" t="s">
        <v>855</v>
      </c>
      <c r="C40" s="192" t="s">
        <v>83</v>
      </c>
      <c r="E40" s="118"/>
      <c r="F40" s="206" t="str">
        <f>IF($C$42=0,"",IF(C40="[for completion]","",C40/$C$42))</f>
        <v/>
      </c>
      <c r="G40" s="91"/>
      <c r="H40"/>
      <c r="I40" s="83"/>
      <c r="L40" s="118"/>
      <c r="M40" s="92"/>
      <c r="N40" s="91"/>
    </row>
    <row r="41" spans="1:14" x14ac:dyDescent="0.35">
      <c r="A41" s="66" t="s">
        <v>856</v>
      </c>
      <c r="B41" s="83" t="s">
        <v>146</v>
      </c>
      <c r="C41" s="192" t="s">
        <v>83</v>
      </c>
      <c r="E41" s="103"/>
      <c r="F41" s="206" t="str">
        <f>IF($C$42=0,"",IF(C41="[for completion]","",C41/$C$42))</f>
        <v/>
      </c>
      <c r="G41" s="91"/>
      <c r="H41"/>
      <c r="I41" s="83"/>
      <c r="L41" s="103"/>
      <c r="M41" s="92"/>
      <c r="N41" s="91"/>
    </row>
    <row r="42" spans="1:14" x14ac:dyDescent="0.35">
      <c r="A42" s="66" t="s">
        <v>857</v>
      </c>
      <c r="B42" s="93" t="s">
        <v>148</v>
      </c>
      <c r="C42" s="194">
        <f>SUM(C39:C41)</f>
        <v>0</v>
      </c>
      <c r="D42" s="83"/>
      <c r="E42" s="103"/>
      <c r="F42" s="207">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0</v>
      </c>
      <c r="G49" s="66"/>
      <c r="H49"/>
      <c r="I49" s="72"/>
      <c r="N49" s="66"/>
    </row>
    <row r="50" spans="1:14" x14ac:dyDescent="0.35">
      <c r="A50" s="66" t="s">
        <v>864</v>
      </c>
      <c r="B50" s="66" t="s">
        <v>529</v>
      </c>
      <c r="C50" s="186" t="s">
        <v>83</v>
      </c>
      <c r="G50" s="66"/>
      <c r="H50"/>
      <c r="N50" s="66"/>
    </row>
    <row r="51" spans="1:14" x14ac:dyDescent="0.35">
      <c r="A51" s="66" t="s">
        <v>865</v>
      </c>
      <c r="B51" s="66" t="s">
        <v>531</v>
      </c>
      <c r="C51" s="186" t="s">
        <v>83</v>
      </c>
      <c r="G51" s="66"/>
      <c r="H51"/>
      <c r="N51" s="66"/>
    </row>
    <row r="52" spans="1:14" x14ac:dyDescent="0.35">
      <c r="A52" s="66" t="s">
        <v>866</v>
      </c>
      <c r="B52" s="66" t="s">
        <v>533</v>
      </c>
      <c r="C52" s="186" t="s">
        <v>83</v>
      </c>
      <c r="G52" s="66"/>
      <c r="H52"/>
      <c r="N52" s="66"/>
    </row>
    <row r="53" spans="1:14" x14ac:dyDescent="0.35">
      <c r="A53" s="66" t="s">
        <v>867</v>
      </c>
      <c r="B53" s="66" t="s">
        <v>535</v>
      </c>
      <c r="C53" s="186" t="s">
        <v>83</v>
      </c>
      <c r="G53" s="66"/>
      <c r="H53"/>
      <c r="N53" s="66"/>
    </row>
    <row r="54" spans="1:14" x14ac:dyDescent="0.35">
      <c r="A54" s="66" t="s">
        <v>868</v>
      </c>
      <c r="B54" s="66" t="s">
        <v>537</v>
      </c>
      <c r="C54" s="186" t="s">
        <v>83</v>
      </c>
      <c r="G54" s="66"/>
      <c r="H54"/>
      <c r="N54" s="66"/>
    </row>
    <row r="55" spans="1:14" x14ac:dyDescent="0.35">
      <c r="A55" s="66" t="s">
        <v>869</v>
      </c>
      <c r="B55" s="66" t="s">
        <v>2635</v>
      </c>
      <c r="C55" s="186" t="s">
        <v>83</v>
      </c>
      <c r="G55" s="66"/>
      <c r="H55"/>
      <c r="N55" s="66"/>
    </row>
    <row r="56" spans="1:14" x14ac:dyDescent="0.35">
      <c r="A56" s="66" t="s">
        <v>870</v>
      </c>
      <c r="B56" s="66" t="s">
        <v>540</v>
      </c>
      <c r="C56" s="186" t="s">
        <v>83</v>
      </c>
      <c r="G56" s="66"/>
      <c r="H56"/>
      <c r="N56" s="66"/>
    </row>
    <row r="57" spans="1:14" x14ac:dyDescent="0.35">
      <c r="A57" s="66" t="s">
        <v>871</v>
      </c>
      <c r="B57" s="66" t="s">
        <v>542</v>
      </c>
      <c r="C57" s="186" t="s">
        <v>83</v>
      </c>
      <c r="G57" s="66"/>
      <c r="H57"/>
      <c r="N57" s="66"/>
    </row>
    <row r="58" spans="1:14" x14ac:dyDescent="0.35">
      <c r="A58" s="66" t="s">
        <v>872</v>
      </c>
      <c r="B58" s="66" t="s">
        <v>544</v>
      </c>
      <c r="C58" s="186" t="s">
        <v>83</v>
      </c>
      <c r="G58" s="66"/>
      <c r="H58"/>
      <c r="N58" s="66"/>
    </row>
    <row r="59" spans="1:14" x14ac:dyDescent="0.35">
      <c r="A59" s="66" t="s">
        <v>873</v>
      </c>
      <c r="B59" s="66" t="s">
        <v>546</v>
      </c>
      <c r="C59" s="186" t="s">
        <v>83</v>
      </c>
      <c r="G59" s="66"/>
      <c r="H59"/>
      <c r="N59" s="66"/>
    </row>
    <row r="60" spans="1:14" x14ac:dyDescent="0.35">
      <c r="A60" s="66" t="s">
        <v>874</v>
      </c>
      <c r="B60" s="66" t="s">
        <v>548</v>
      </c>
      <c r="C60" s="186" t="s">
        <v>83</v>
      </c>
      <c r="G60" s="66"/>
      <c r="H60"/>
      <c r="N60" s="66"/>
    </row>
    <row r="61" spans="1:14" x14ac:dyDescent="0.35">
      <c r="A61" s="66" t="s">
        <v>875</v>
      </c>
      <c r="B61" s="66" t="s">
        <v>550</v>
      </c>
      <c r="C61" s="186" t="s">
        <v>83</v>
      </c>
      <c r="G61" s="66"/>
      <c r="H61"/>
      <c r="N61" s="66"/>
    </row>
    <row r="62" spans="1:14" x14ac:dyDescent="0.35">
      <c r="A62" s="66" t="s">
        <v>876</v>
      </c>
      <c r="B62" s="66" t="s">
        <v>552</v>
      </c>
      <c r="C62" s="186" t="s">
        <v>83</v>
      </c>
      <c r="G62" s="66"/>
      <c r="H62"/>
      <c r="N62" s="66"/>
    </row>
    <row r="63" spans="1:14" x14ac:dyDescent="0.35">
      <c r="A63" s="66" t="s">
        <v>877</v>
      </c>
      <c r="B63" s="66" t="s">
        <v>554</v>
      </c>
      <c r="C63" s="186" t="s">
        <v>83</v>
      </c>
      <c r="G63" s="66"/>
      <c r="H63"/>
      <c r="N63" s="66"/>
    </row>
    <row r="64" spans="1:14" x14ac:dyDescent="0.35">
      <c r="A64" s="66" t="s">
        <v>878</v>
      </c>
      <c r="B64" s="66" t="s">
        <v>556</v>
      </c>
      <c r="C64" s="186" t="s">
        <v>83</v>
      </c>
      <c r="G64" s="66"/>
      <c r="H64"/>
      <c r="N64" s="66"/>
    </row>
    <row r="65" spans="1:14" x14ac:dyDescent="0.35">
      <c r="A65" s="66" t="s">
        <v>879</v>
      </c>
      <c r="B65" s="66" t="s">
        <v>3</v>
      </c>
      <c r="C65" s="186" t="s">
        <v>83</v>
      </c>
      <c r="G65" s="66"/>
      <c r="H65"/>
      <c r="N65" s="66"/>
    </row>
    <row r="66" spans="1:14" x14ac:dyDescent="0.35">
      <c r="A66" s="66" t="s">
        <v>880</v>
      </c>
      <c r="B66" s="66" t="s">
        <v>559</v>
      </c>
      <c r="C66" s="186" t="s">
        <v>83</v>
      </c>
      <c r="G66" s="66"/>
      <c r="H66"/>
      <c r="N66" s="66"/>
    </row>
    <row r="67" spans="1:14" x14ac:dyDescent="0.35">
      <c r="A67" s="66" t="s">
        <v>881</v>
      </c>
      <c r="B67" s="66" t="s">
        <v>561</v>
      </c>
      <c r="C67" s="186" t="s">
        <v>83</v>
      </c>
      <c r="G67" s="66"/>
      <c r="H67"/>
      <c r="N67" s="66"/>
    </row>
    <row r="68" spans="1:14" x14ac:dyDescent="0.35">
      <c r="A68" s="66" t="s">
        <v>882</v>
      </c>
      <c r="B68" s="66" t="s">
        <v>563</v>
      </c>
      <c r="C68" s="186" t="s">
        <v>83</v>
      </c>
      <c r="G68" s="66"/>
      <c r="H68"/>
      <c r="N68" s="66"/>
    </row>
    <row r="69" spans="1:14" x14ac:dyDescent="0.35">
      <c r="A69" s="286" t="s">
        <v>883</v>
      </c>
      <c r="B69" s="66" t="s">
        <v>565</v>
      </c>
      <c r="C69" s="186" t="s">
        <v>83</v>
      </c>
      <c r="G69" s="66"/>
      <c r="H69"/>
      <c r="N69" s="66"/>
    </row>
    <row r="70" spans="1:14" x14ac:dyDescent="0.35">
      <c r="A70" s="286" t="s">
        <v>884</v>
      </c>
      <c r="B70" s="66" t="s">
        <v>567</v>
      </c>
      <c r="C70" s="186" t="s">
        <v>83</v>
      </c>
      <c r="G70" s="66"/>
      <c r="H70"/>
      <c r="N70" s="66"/>
    </row>
    <row r="71" spans="1:14" x14ac:dyDescent="0.35">
      <c r="A71" s="286" t="s">
        <v>885</v>
      </c>
      <c r="B71" s="66" t="s">
        <v>569</v>
      </c>
      <c r="C71" s="186" t="s">
        <v>83</v>
      </c>
      <c r="G71" s="66"/>
      <c r="H71"/>
      <c r="N71" s="66"/>
    </row>
    <row r="72" spans="1:14" x14ac:dyDescent="0.35">
      <c r="A72" s="286" t="s">
        <v>886</v>
      </c>
      <c r="B72" s="66" t="s">
        <v>571</v>
      </c>
      <c r="C72" s="186" t="s">
        <v>83</v>
      </c>
      <c r="G72" s="66"/>
      <c r="H72"/>
      <c r="N72" s="66"/>
    </row>
    <row r="73" spans="1:14" x14ac:dyDescent="0.35">
      <c r="A73" s="286" t="s">
        <v>887</v>
      </c>
      <c r="B73" s="66" t="s">
        <v>573</v>
      </c>
      <c r="C73" s="186" t="s">
        <v>83</v>
      </c>
      <c r="G73" s="66"/>
      <c r="H73"/>
      <c r="N73" s="66"/>
    </row>
    <row r="74" spans="1:14" x14ac:dyDescent="0.35">
      <c r="A74" s="286" t="s">
        <v>888</v>
      </c>
      <c r="B74" s="66" t="s">
        <v>575</v>
      </c>
      <c r="C74" s="186" t="s">
        <v>83</v>
      </c>
      <c r="G74" s="66"/>
      <c r="H74"/>
      <c r="N74" s="66"/>
    </row>
    <row r="75" spans="1:14" x14ac:dyDescent="0.35">
      <c r="A75" s="286" t="s">
        <v>889</v>
      </c>
      <c r="B75" s="66" t="s">
        <v>577</v>
      </c>
      <c r="C75" s="186" t="s">
        <v>83</v>
      </c>
      <c r="G75" s="66"/>
      <c r="H75"/>
      <c r="N75" s="66"/>
    </row>
    <row r="76" spans="1:14" x14ac:dyDescent="0.35">
      <c r="A76" s="286" t="s">
        <v>890</v>
      </c>
      <c r="B76" s="66" t="s">
        <v>6</v>
      </c>
      <c r="C76" s="186" t="s">
        <v>83</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186" t="s">
        <v>83</v>
      </c>
      <c r="G78" s="66"/>
      <c r="H78"/>
      <c r="N78" s="66"/>
    </row>
    <row r="79" spans="1:14" x14ac:dyDescent="0.35">
      <c r="A79" s="286" t="s">
        <v>893</v>
      </c>
      <c r="B79" s="66" t="s">
        <v>585</v>
      </c>
      <c r="C79" s="186" t="s">
        <v>83</v>
      </c>
      <c r="G79" s="66"/>
      <c r="H79"/>
      <c r="N79" s="66"/>
    </row>
    <row r="80" spans="1:14" x14ac:dyDescent="0.35">
      <c r="A80" s="286" t="s">
        <v>894</v>
      </c>
      <c r="B80" s="66" t="s">
        <v>2</v>
      </c>
      <c r="C80" s="186" t="s">
        <v>83</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186" t="s">
        <v>83</v>
      </c>
      <c r="G82" s="66"/>
      <c r="H82"/>
      <c r="I82" s="83"/>
      <c r="N82" s="66"/>
    </row>
    <row r="83" spans="1:14" x14ac:dyDescent="0.35">
      <c r="A83" s="286" t="s">
        <v>897</v>
      </c>
      <c r="B83" s="286" t="s">
        <v>580</v>
      </c>
      <c r="C83" s="186" t="s">
        <v>83</v>
      </c>
      <c r="D83" s="286"/>
      <c r="E83" s="286"/>
      <c r="F83" s="286"/>
      <c r="G83" s="286"/>
      <c r="H83" s="269"/>
      <c r="I83" s="272"/>
      <c r="J83" s="286"/>
      <c r="K83" s="286"/>
      <c r="L83" s="286"/>
      <c r="M83" s="286"/>
      <c r="N83" s="286"/>
    </row>
    <row r="84" spans="1:14" x14ac:dyDescent="0.35">
      <c r="A84" s="286" t="s">
        <v>898</v>
      </c>
      <c r="B84" s="83" t="s">
        <v>322</v>
      </c>
      <c r="C84" s="186" t="s">
        <v>83</v>
      </c>
      <c r="G84" s="66"/>
      <c r="H84"/>
      <c r="I84" s="83"/>
      <c r="N84" s="66"/>
    </row>
    <row r="85" spans="1:14" x14ac:dyDescent="0.35">
      <c r="A85" s="286" t="s">
        <v>899</v>
      </c>
      <c r="B85" s="83" t="s">
        <v>324</v>
      </c>
      <c r="C85" s="186" t="s">
        <v>83</v>
      </c>
      <c r="G85" s="66"/>
      <c r="H85"/>
      <c r="I85" s="83"/>
      <c r="N85" s="66"/>
    </row>
    <row r="86" spans="1:14" x14ac:dyDescent="0.35">
      <c r="A86" s="286" t="s">
        <v>900</v>
      </c>
      <c r="B86" s="83" t="s">
        <v>12</v>
      </c>
      <c r="C86" s="186" t="s">
        <v>83</v>
      </c>
      <c r="G86" s="66"/>
      <c r="H86"/>
      <c r="I86" s="83"/>
      <c r="N86" s="66"/>
    </row>
    <row r="87" spans="1:14" x14ac:dyDescent="0.35">
      <c r="A87" s="286" t="s">
        <v>901</v>
      </c>
      <c r="B87" s="83" t="s">
        <v>327</v>
      </c>
      <c r="C87" s="186" t="s">
        <v>83</v>
      </c>
      <c r="G87" s="66"/>
      <c r="H87"/>
      <c r="I87" s="83"/>
      <c r="N87" s="66"/>
    </row>
    <row r="88" spans="1:14" x14ac:dyDescent="0.35">
      <c r="A88" s="286" t="s">
        <v>902</v>
      </c>
      <c r="B88" s="83" t="s">
        <v>329</v>
      </c>
      <c r="C88" s="186" t="s">
        <v>83</v>
      </c>
      <c r="G88" s="66"/>
      <c r="H88"/>
      <c r="I88" s="83"/>
      <c r="N88" s="66"/>
    </row>
    <row r="89" spans="1:14" x14ac:dyDescent="0.35">
      <c r="A89" s="286" t="s">
        <v>903</v>
      </c>
      <c r="B89" s="83" t="s">
        <v>331</v>
      </c>
      <c r="C89" s="186" t="s">
        <v>83</v>
      </c>
      <c r="G89" s="66"/>
      <c r="H89"/>
      <c r="I89" s="83"/>
      <c r="N89" s="66"/>
    </row>
    <row r="90" spans="1:14" x14ac:dyDescent="0.35">
      <c r="A90" s="286" t="s">
        <v>904</v>
      </c>
      <c r="B90" s="83" t="s">
        <v>333</v>
      </c>
      <c r="C90" s="186" t="s">
        <v>83</v>
      </c>
      <c r="G90" s="66"/>
      <c r="H90"/>
      <c r="I90" s="83"/>
      <c r="N90" s="66"/>
    </row>
    <row r="91" spans="1:14" x14ac:dyDescent="0.35">
      <c r="A91" s="286" t="s">
        <v>905</v>
      </c>
      <c r="B91" s="83" t="s">
        <v>335</v>
      </c>
      <c r="C91" s="186" t="s">
        <v>83</v>
      </c>
      <c r="G91" s="66"/>
      <c r="H91"/>
      <c r="I91" s="83"/>
      <c r="N91" s="66"/>
    </row>
    <row r="92" spans="1:14" x14ac:dyDescent="0.35">
      <c r="A92" s="286" t="s">
        <v>906</v>
      </c>
      <c r="B92" s="83" t="s">
        <v>146</v>
      </c>
      <c r="C92" s="186" t="s">
        <v>83</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608</v>
      </c>
      <c r="C104" s="186" t="s">
        <v>83</v>
      </c>
      <c r="G104" s="66"/>
      <c r="H104"/>
      <c r="I104" s="83"/>
      <c r="N104" s="66"/>
    </row>
    <row r="105" spans="1:14" x14ac:dyDescent="0.35">
      <c r="A105" s="66" t="s">
        <v>918</v>
      </c>
      <c r="B105" s="83" t="s">
        <v>608</v>
      </c>
      <c r="C105" s="186" t="s">
        <v>83</v>
      </c>
      <c r="G105" s="66"/>
      <c r="H105"/>
      <c r="I105" s="83"/>
      <c r="N105" s="66"/>
    </row>
    <row r="106" spans="1:14" x14ac:dyDescent="0.35">
      <c r="A106" s="66" t="s">
        <v>919</v>
      </c>
      <c r="B106" s="83" t="s">
        <v>608</v>
      </c>
      <c r="C106" s="186" t="s">
        <v>83</v>
      </c>
      <c r="G106" s="66"/>
      <c r="H106"/>
      <c r="I106" s="83"/>
      <c r="N106" s="66"/>
    </row>
    <row r="107" spans="1:14" x14ac:dyDescent="0.35">
      <c r="A107" s="66" t="s">
        <v>920</v>
      </c>
      <c r="B107" s="83" t="s">
        <v>608</v>
      </c>
      <c r="C107" s="186" t="s">
        <v>83</v>
      </c>
      <c r="G107" s="66"/>
      <c r="H107"/>
      <c r="I107" s="83"/>
      <c r="N107" s="66"/>
    </row>
    <row r="108" spans="1:14" x14ac:dyDescent="0.35">
      <c r="A108" s="66" t="s">
        <v>921</v>
      </c>
      <c r="B108" s="83" t="s">
        <v>608</v>
      </c>
      <c r="C108" s="186" t="s">
        <v>83</v>
      </c>
      <c r="G108" s="66"/>
      <c r="H108"/>
      <c r="I108" s="83"/>
      <c r="N108" s="66"/>
    </row>
    <row r="109" spans="1:14" x14ac:dyDescent="0.35">
      <c r="A109" s="66" t="s">
        <v>922</v>
      </c>
      <c r="B109" s="83" t="s">
        <v>608</v>
      </c>
      <c r="C109" s="186" t="s">
        <v>83</v>
      </c>
      <c r="G109" s="66"/>
      <c r="H109"/>
      <c r="I109" s="83"/>
      <c r="N109" s="66"/>
    </row>
    <row r="110" spans="1:14" x14ac:dyDescent="0.35">
      <c r="A110" s="66" t="s">
        <v>923</v>
      </c>
      <c r="B110" s="83" t="s">
        <v>608</v>
      </c>
      <c r="C110" s="186" t="s">
        <v>83</v>
      </c>
      <c r="G110" s="66"/>
      <c r="H110"/>
      <c r="I110" s="83"/>
      <c r="N110" s="66"/>
    </row>
    <row r="111" spans="1:14" x14ac:dyDescent="0.35">
      <c r="A111" s="66" t="s">
        <v>924</v>
      </c>
      <c r="B111" s="83" t="s">
        <v>608</v>
      </c>
      <c r="C111" s="186" t="s">
        <v>83</v>
      </c>
      <c r="G111" s="66"/>
      <c r="H111"/>
      <c r="I111" s="83"/>
      <c r="N111" s="66"/>
    </row>
    <row r="112" spans="1:14" x14ac:dyDescent="0.35">
      <c r="A112" s="66" t="s">
        <v>925</v>
      </c>
      <c r="B112" s="83" t="s">
        <v>608</v>
      </c>
      <c r="C112" s="186" t="s">
        <v>83</v>
      </c>
      <c r="G112" s="66"/>
      <c r="H112"/>
      <c r="I112" s="83"/>
      <c r="N112" s="66"/>
    </row>
    <row r="113" spans="1:14" x14ac:dyDescent="0.35">
      <c r="A113" s="66" t="s">
        <v>926</v>
      </c>
      <c r="B113" s="83" t="s">
        <v>608</v>
      </c>
      <c r="C113" s="186" t="s">
        <v>83</v>
      </c>
      <c r="G113" s="66"/>
      <c r="H113"/>
      <c r="I113" s="83"/>
      <c r="N113" s="66"/>
    </row>
    <row r="114" spans="1:14" x14ac:dyDescent="0.35">
      <c r="A114" s="66" t="s">
        <v>927</v>
      </c>
      <c r="B114" s="83" t="s">
        <v>608</v>
      </c>
      <c r="C114" s="186" t="s">
        <v>83</v>
      </c>
      <c r="G114" s="66"/>
      <c r="H114"/>
      <c r="I114" s="83"/>
      <c r="N114" s="66"/>
    </row>
    <row r="115" spans="1:14" x14ac:dyDescent="0.35">
      <c r="A115" s="66" t="s">
        <v>928</v>
      </c>
      <c r="B115" s="83" t="s">
        <v>608</v>
      </c>
      <c r="C115" s="186" t="s">
        <v>83</v>
      </c>
      <c r="G115" s="66"/>
      <c r="H115"/>
      <c r="I115" s="83"/>
      <c r="N115" s="66"/>
    </row>
    <row r="116" spans="1:14" x14ac:dyDescent="0.35">
      <c r="A116" s="66" t="s">
        <v>929</v>
      </c>
      <c r="B116" s="83" t="s">
        <v>608</v>
      </c>
      <c r="C116" s="186" t="s">
        <v>83</v>
      </c>
      <c r="G116" s="66"/>
      <c r="H116"/>
      <c r="I116" s="83"/>
      <c r="N116" s="66"/>
    </row>
    <row r="117" spans="1:14" x14ac:dyDescent="0.35">
      <c r="A117" s="66" t="s">
        <v>930</v>
      </c>
      <c r="B117" s="83" t="s">
        <v>608</v>
      </c>
      <c r="C117" s="186" t="s">
        <v>83</v>
      </c>
      <c r="G117" s="66"/>
      <c r="H117"/>
      <c r="I117" s="83"/>
      <c r="N117" s="66"/>
    </row>
    <row r="118" spans="1:14" x14ac:dyDescent="0.35">
      <c r="A118" s="66" t="s">
        <v>931</v>
      </c>
      <c r="B118" s="83" t="s">
        <v>608</v>
      </c>
      <c r="C118" s="186" t="s">
        <v>83</v>
      </c>
      <c r="G118" s="66"/>
      <c r="H118"/>
      <c r="I118" s="83"/>
      <c r="N118" s="66"/>
    </row>
    <row r="119" spans="1:14" x14ac:dyDescent="0.35">
      <c r="A119" s="66" t="s">
        <v>932</v>
      </c>
      <c r="B119" s="83" t="s">
        <v>608</v>
      </c>
      <c r="C119" s="186" t="s">
        <v>83</v>
      </c>
      <c r="G119" s="66"/>
      <c r="H119"/>
      <c r="I119" s="83"/>
      <c r="N119" s="66"/>
    </row>
    <row r="120" spans="1:14" x14ac:dyDescent="0.35">
      <c r="A120" s="66" t="s">
        <v>933</v>
      </c>
      <c r="B120" s="83" t="s">
        <v>608</v>
      </c>
      <c r="C120" s="186" t="s">
        <v>83</v>
      </c>
      <c r="G120" s="66"/>
      <c r="H120"/>
      <c r="I120" s="83"/>
      <c r="N120" s="66"/>
    </row>
    <row r="121" spans="1:14" x14ac:dyDescent="0.35">
      <c r="A121" s="66" t="s">
        <v>934</v>
      </c>
      <c r="B121" s="83" t="s">
        <v>608</v>
      </c>
      <c r="C121" s="186" t="s">
        <v>83</v>
      </c>
      <c r="G121" s="66"/>
      <c r="H121"/>
      <c r="I121" s="83"/>
      <c r="N121" s="66"/>
    </row>
    <row r="122" spans="1:14" x14ac:dyDescent="0.35">
      <c r="A122" s="66" t="s">
        <v>935</v>
      </c>
      <c r="B122" s="83" t="s">
        <v>608</v>
      </c>
      <c r="C122" s="186" t="s">
        <v>83</v>
      </c>
      <c r="G122" s="66"/>
      <c r="H122"/>
      <c r="I122" s="83"/>
      <c r="N122" s="66"/>
    </row>
    <row r="123" spans="1:14" x14ac:dyDescent="0.35">
      <c r="A123" s="66" t="s">
        <v>936</v>
      </c>
      <c r="B123" s="83" t="s">
        <v>608</v>
      </c>
      <c r="C123" s="186" t="s">
        <v>83</v>
      </c>
      <c r="G123" s="66"/>
      <c r="H123"/>
      <c r="I123" s="83"/>
      <c r="N123" s="66"/>
    </row>
    <row r="124" spans="1:14" x14ac:dyDescent="0.35">
      <c r="A124" s="66" t="s">
        <v>937</v>
      </c>
      <c r="B124" s="83" t="s">
        <v>608</v>
      </c>
      <c r="C124" s="186" t="s">
        <v>83</v>
      </c>
      <c r="G124" s="66"/>
      <c r="H124"/>
      <c r="I124" s="83"/>
      <c r="N124" s="66"/>
    </row>
    <row r="125" spans="1:14" x14ac:dyDescent="0.35">
      <c r="A125" s="66" t="s">
        <v>938</v>
      </c>
      <c r="B125" s="83" t="s">
        <v>608</v>
      </c>
      <c r="C125" s="186" t="s">
        <v>83</v>
      </c>
      <c r="G125" s="66"/>
      <c r="H125"/>
      <c r="I125" s="83"/>
      <c r="N125" s="66"/>
    </row>
    <row r="126" spans="1:14" x14ac:dyDescent="0.35">
      <c r="A126" s="66" t="s">
        <v>939</v>
      </c>
      <c r="B126" s="83" t="s">
        <v>608</v>
      </c>
      <c r="C126" s="186" t="s">
        <v>83</v>
      </c>
      <c r="G126" s="66"/>
      <c r="H126"/>
      <c r="I126" s="83"/>
      <c r="N126" s="66"/>
    </row>
    <row r="127" spans="1:14" x14ac:dyDescent="0.35">
      <c r="A127" s="66" t="s">
        <v>940</v>
      </c>
      <c r="B127" s="83" t="s">
        <v>608</v>
      </c>
      <c r="C127" s="186" t="s">
        <v>83</v>
      </c>
      <c r="G127" s="66"/>
      <c r="H127"/>
      <c r="I127" s="83"/>
      <c r="N127" s="66"/>
    </row>
    <row r="128" spans="1:14" x14ac:dyDescent="0.35">
      <c r="A128" s="66" t="s">
        <v>941</v>
      </c>
      <c r="B128" s="83" t="s">
        <v>608</v>
      </c>
      <c r="C128" s="66" t="s">
        <v>83</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6" t="s">
        <v>83</v>
      </c>
      <c r="D130"/>
      <c r="E130"/>
      <c r="F130"/>
      <c r="G130"/>
      <c r="H130"/>
      <c r="K130" s="108"/>
      <c r="L130" s="108"/>
      <c r="M130" s="108"/>
      <c r="N130" s="108"/>
    </row>
    <row r="131" spans="1:14" x14ac:dyDescent="0.35">
      <c r="A131" s="66" t="s">
        <v>943</v>
      </c>
      <c r="B131" s="66" t="s">
        <v>643</v>
      </c>
      <c r="C131" s="186" t="s">
        <v>83</v>
      </c>
      <c r="D131"/>
      <c r="E131"/>
      <c r="F131"/>
      <c r="G131"/>
      <c r="H131"/>
      <c r="K131" s="108"/>
      <c r="L131" s="108"/>
      <c r="M131" s="108"/>
      <c r="N131" s="108"/>
    </row>
    <row r="132" spans="1:14" x14ac:dyDescent="0.35">
      <c r="A132" s="66" t="s">
        <v>944</v>
      </c>
      <c r="B132" s="66" t="s">
        <v>146</v>
      </c>
      <c r="C132" s="186" t="s">
        <v>83</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6" t="s">
        <v>83</v>
      </c>
      <c r="D138" s="118"/>
      <c r="E138" s="118"/>
      <c r="F138" s="103"/>
      <c r="G138" s="91"/>
      <c r="H138"/>
      <c r="K138" s="118"/>
      <c r="L138" s="118"/>
      <c r="M138" s="103"/>
      <c r="N138" s="91"/>
    </row>
    <row r="139" spans="1:14" x14ac:dyDescent="0.35">
      <c r="A139" s="66" t="s">
        <v>950</v>
      </c>
      <c r="B139" s="66" t="s">
        <v>655</v>
      </c>
      <c r="C139" s="186" t="s">
        <v>83</v>
      </c>
      <c r="D139" s="118"/>
      <c r="E139" s="118"/>
      <c r="F139" s="103"/>
      <c r="G139" s="91"/>
      <c r="H139"/>
      <c r="K139" s="118"/>
      <c r="L139" s="118"/>
      <c r="M139" s="103"/>
      <c r="N139" s="91"/>
    </row>
    <row r="140" spans="1:14" x14ac:dyDescent="0.35">
      <c r="A140" s="66" t="s">
        <v>951</v>
      </c>
      <c r="B140" s="66" t="s">
        <v>146</v>
      </c>
      <c r="C140" s="186" t="s">
        <v>83</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92" t="s">
        <v>83</v>
      </c>
      <c r="D148" s="118"/>
      <c r="E148" s="118"/>
      <c r="F148" s="206" t="str">
        <f>IF($C$152=0,"",IF(C148="[for completion]","",C148/$C$152))</f>
        <v/>
      </c>
      <c r="G148" s="91"/>
      <c r="H148"/>
      <c r="I148" s="83"/>
      <c r="K148" s="118"/>
      <c r="L148" s="118"/>
      <c r="M148" s="92"/>
      <c r="N148" s="91"/>
    </row>
    <row r="149" spans="1:14" x14ac:dyDescent="0.35">
      <c r="A149" s="66" t="s">
        <v>961</v>
      </c>
      <c r="B149" s="83" t="s">
        <v>962</v>
      </c>
      <c r="C149" s="192" t="s">
        <v>83</v>
      </c>
      <c r="D149" s="118"/>
      <c r="E149" s="118"/>
      <c r="F149" s="206" t="str">
        <f>IF($C$152=0,"",IF(C149="[for completion]","",C149/$C$152))</f>
        <v/>
      </c>
      <c r="G149" s="91"/>
      <c r="H149"/>
      <c r="I149" s="83"/>
      <c r="K149" s="118"/>
      <c r="L149" s="118"/>
      <c r="M149" s="92"/>
      <c r="N149" s="91"/>
    </row>
    <row r="150" spans="1:14" x14ac:dyDescent="0.35">
      <c r="A150" s="66" t="s">
        <v>963</v>
      </c>
      <c r="B150" s="83" t="s">
        <v>964</v>
      </c>
      <c r="C150" s="192" t="s">
        <v>83</v>
      </c>
      <c r="D150" s="118"/>
      <c r="E150" s="118"/>
      <c r="F150" s="206" t="str">
        <f>IF($C$152=0,"",IF(C150="[for completion]","",C150/$C$152))</f>
        <v/>
      </c>
      <c r="G150" s="91"/>
      <c r="H150"/>
      <c r="I150" s="83"/>
      <c r="K150" s="118"/>
      <c r="L150" s="118"/>
      <c r="M150" s="92"/>
      <c r="N150" s="91"/>
    </row>
    <row r="151" spans="1:14" ht="15" customHeight="1" x14ac:dyDescent="0.35">
      <c r="A151" s="66" t="s">
        <v>965</v>
      </c>
      <c r="B151" s="83" t="s">
        <v>966</v>
      </c>
      <c r="C151" s="192" t="s">
        <v>83</v>
      </c>
      <c r="D151" s="118"/>
      <c r="E151" s="118"/>
      <c r="F151" s="206" t="str">
        <f>IF($C$152=0,"",IF(C151="[for completion]","",C151/$C$152))</f>
        <v/>
      </c>
      <c r="G151" s="91"/>
      <c r="H151"/>
      <c r="I151" s="83"/>
      <c r="K151" s="118"/>
      <c r="L151" s="118"/>
      <c r="M151" s="92"/>
      <c r="N151" s="91"/>
    </row>
    <row r="152" spans="1:14" ht="15" customHeight="1" x14ac:dyDescent="0.3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6" t="str">
        <f t="shared" si="2"/>
        <v/>
      </c>
      <c r="G155" s="91"/>
      <c r="H155"/>
      <c r="I155" s="83"/>
      <c r="K155" s="118"/>
      <c r="L155" s="118"/>
      <c r="M155" s="92"/>
      <c r="N155" s="91"/>
    </row>
    <row r="156" spans="1:14" ht="15" customHeight="1" outlineLevel="1" x14ac:dyDescent="0.35">
      <c r="A156" s="66" t="s">
        <v>974</v>
      </c>
      <c r="B156" s="95" t="s">
        <v>975</v>
      </c>
      <c r="D156" s="118"/>
      <c r="E156" s="118"/>
      <c r="F156" s="206" t="str">
        <f t="shared" si="2"/>
        <v/>
      </c>
      <c r="G156" s="91"/>
      <c r="H156"/>
      <c r="I156" s="83"/>
      <c r="K156" s="118"/>
      <c r="L156" s="118"/>
      <c r="M156" s="92"/>
      <c r="N156" s="91"/>
    </row>
    <row r="157" spans="1:14" ht="15" customHeight="1" outlineLevel="1" x14ac:dyDescent="0.35">
      <c r="A157" s="66" t="s">
        <v>976</v>
      </c>
      <c r="B157" s="95" t="s">
        <v>977</v>
      </c>
      <c r="D157" s="118"/>
      <c r="E157" s="118"/>
      <c r="F157" s="206" t="str">
        <f t="shared" si="2"/>
        <v/>
      </c>
      <c r="G157" s="91"/>
      <c r="H157"/>
      <c r="I157" s="83"/>
      <c r="K157" s="118"/>
      <c r="L157" s="118"/>
      <c r="M157" s="92"/>
      <c r="N157" s="91"/>
    </row>
    <row r="158" spans="1:14" ht="15" customHeight="1" outlineLevel="1" x14ac:dyDescent="0.35">
      <c r="A158" s="66" t="s">
        <v>978</v>
      </c>
      <c r="B158" s="95" t="s">
        <v>979</v>
      </c>
      <c r="D158" s="118"/>
      <c r="E158" s="118"/>
      <c r="F158" s="206" t="str">
        <f t="shared" si="2"/>
        <v/>
      </c>
      <c r="G158" s="91"/>
      <c r="H158"/>
      <c r="I158" s="83"/>
      <c r="K158" s="118"/>
      <c r="L158" s="118"/>
      <c r="M158" s="92"/>
      <c r="N158" s="91"/>
    </row>
    <row r="159" spans="1:14" ht="15" customHeight="1" outlineLevel="1" x14ac:dyDescent="0.35">
      <c r="A159" s="66" t="s">
        <v>980</v>
      </c>
      <c r="B159" s="95" t="s">
        <v>981</v>
      </c>
      <c r="D159" s="118"/>
      <c r="E159" s="118"/>
      <c r="F159" s="206"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6" t="s">
        <v>83</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6" t="s">
        <v>83</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22" zoomScale="80" zoomScaleNormal="80" workbookViewId="0">
      <selection activeCell="B1" sqref="B1:I228"/>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2094</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83</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6" t="s">
        <v>83</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186" t="s">
        <v>83</v>
      </c>
      <c r="D27" s="115"/>
      <c r="F27" s="115"/>
      <c r="G27" s="66"/>
    </row>
    <row r="28" spans="1:7" x14ac:dyDescent="0.35">
      <c r="A28" s="66" t="s">
        <v>1027</v>
      </c>
      <c r="B28" s="66" t="s">
        <v>531</v>
      </c>
      <c r="C28" s="186" t="s">
        <v>83</v>
      </c>
      <c r="D28" s="115"/>
      <c r="F28" s="115"/>
      <c r="G28" s="66"/>
    </row>
    <row r="29" spans="1:7" x14ac:dyDescent="0.35">
      <c r="A29" s="66" t="s">
        <v>1028</v>
      </c>
      <c r="B29" s="66" t="s">
        <v>533</v>
      </c>
      <c r="C29" s="186" t="s">
        <v>83</v>
      </c>
      <c r="D29" s="115"/>
      <c r="F29" s="115"/>
      <c r="G29" s="66"/>
    </row>
    <row r="30" spans="1:7" x14ac:dyDescent="0.35">
      <c r="A30" s="66" t="s">
        <v>1029</v>
      </c>
      <c r="B30" s="66" t="s">
        <v>535</v>
      </c>
      <c r="C30" s="186" t="s">
        <v>83</v>
      </c>
      <c r="D30" s="115"/>
      <c r="F30" s="115"/>
      <c r="G30" s="66"/>
    </row>
    <row r="31" spans="1:7" x14ac:dyDescent="0.35">
      <c r="A31" s="66" t="s">
        <v>1030</v>
      </c>
      <c r="B31" s="66" t="s">
        <v>537</v>
      </c>
      <c r="C31" s="186" t="s">
        <v>83</v>
      </c>
      <c r="D31" s="115"/>
      <c r="F31" s="115"/>
      <c r="G31" s="66"/>
    </row>
    <row r="32" spans="1:7" x14ac:dyDescent="0.35">
      <c r="A32" s="66" t="s">
        <v>1031</v>
      </c>
      <c r="B32" s="66" t="s">
        <v>2635</v>
      </c>
      <c r="C32" s="186" t="s">
        <v>83</v>
      </c>
      <c r="D32" s="115"/>
      <c r="F32" s="115"/>
      <c r="G32" s="66"/>
    </row>
    <row r="33" spans="1:7" x14ac:dyDescent="0.35">
      <c r="A33" s="66" t="s">
        <v>1032</v>
      </c>
      <c r="B33" s="66" t="s">
        <v>540</v>
      </c>
      <c r="C33" s="186" t="s">
        <v>83</v>
      </c>
      <c r="D33" s="115"/>
      <c r="F33" s="115"/>
      <c r="G33" s="66"/>
    </row>
    <row r="34" spans="1:7" x14ac:dyDescent="0.35">
      <c r="A34" s="66" t="s">
        <v>1033</v>
      </c>
      <c r="B34" s="66" t="s">
        <v>542</v>
      </c>
      <c r="C34" s="186" t="s">
        <v>83</v>
      </c>
      <c r="D34" s="115"/>
      <c r="F34" s="115"/>
      <c r="G34" s="66"/>
    </row>
    <row r="35" spans="1:7" x14ac:dyDescent="0.35">
      <c r="A35" s="66" t="s">
        <v>1034</v>
      </c>
      <c r="B35" s="66" t="s">
        <v>544</v>
      </c>
      <c r="C35" s="186" t="s">
        <v>83</v>
      </c>
      <c r="D35" s="115"/>
      <c r="F35" s="115"/>
      <c r="G35" s="66"/>
    </row>
    <row r="36" spans="1:7" x14ac:dyDescent="0.35">
      <c r="A36" s="66" t="s">
        <v>1035</v>
      </c>
      <c r="B36" s="66" t="s">
        <v>546</v>
      </c>
      <c r="C36" s="186" t="s">
        <v>83</v>
      </c>
      <c r="D36" s="115"/>
      <c r="F36" s="115"/>
      <c r="G36" s="66"/>
    </row>
    <row r="37" spans="1:7" x14ac:dyDescent="0.35">
      <c r="A37" s="66" t="s">
        <v>1036</v>
      </c>
      <c r="B37" s="66" t="s">
        <v>548</v>
      </c>
      <c r="C37" s="186" t="s">
        <v>83</v>
      </c>
      <c r="D37" s="115"/>
      <c r="F37" s="115"/>
      <c r="G37" s="66"/>
    </row>
    <row r="38" spans="1:7" x14ac:dyDescent="0.35">
      <c r="A38" s="66" t="s">
        <v>1037</v>
      </c>
      <c r="B38" s="66" t="s">
        <v>550</v>
      </c>
      <c r="C38" s="186" t="s">
        <v>83</v>
      </c>
      <c r="D38" s="115"/>
      <c r="F38" s="115"/>
      <c r="G38" s="66"/>
    </row>
    <row r="39" spans="1:7" x14ac:dyDescent="0.35">
      <c r="A39" s="66" t="s">
        <v>1038</v>
      </c>
      <c r="B39" s="66" t="s">
        <v>552</v>
      </c>
      <c r="C39" s="186" t="s">
        <v>83</v>
      </c>
      <c r="D39" s="115"/>
      <c r="F39" s="115"/>
      <c r="G39" s="66"/>
    </row>
    <row r="40" spans="1:7" x14ac:dyDescent="0.35">
      <c r="A40" s="66" t="s">
        <v>1039</v>
      </c>
      <c r="B40" s="66" t="s">
        <v>554</v>
      </c>
      <c r="C40" s="186" t="s">
        <v>83</v>
      </c>
      <c r="D40" s="115"/>
      <c r="F40" s="115"/>
      <c r="G40" s="66"/>
    </row>
    <row r="41" spans="1:7" x14ac:dyDescent="0.35">
      <c r="A41" s="66" t="s">
        <v>1040</v>
      </c>
      <c r="B41" s="66" t="s">
        <v>556</v>
      </c>
      <c r="C41" s="186" t="s">
        <v>83</v>
      </c>
      <c r="D41" s="115"/>
      <c r="F41" s="115"/>
      <c r="G41" s="66"/>
    </row>
    <row r="42" spans="1:7" x14ac:dyDescent="0.35">
      <c r="A42" s="66" t="s">
        <v>1041</v>
      </c>
      <c r="B42" s="66" t="s">
        <v>3</v>
      </c>
      <c r="C42" s="186" t="s">
        <v>83</v>
      </c>
      <c r="D42" s="115"/>
      <c r="F42" s="115"/>
      <c r="G42" s="66"/>
    </row>
    <row r="43" spans="1:7" x14ac:dyDescent="0.35">
      <c r="A43" s="66" t="s">
        <v>1042</v>
      </c>
      <c r="B43" s="66" t="s">
        <v>559</v>
      </c>
      <c r="C43" s="186" t="s">
        <v>83</v>
      </c>
      <c r="D43" s="115"/>
      <c r="F43" s="115"/>
      <c r="G43" s="66"/>
    </row>
    <row r="44" spans="1:7" x14ac:dyDescent="0.35">
      <c r="A44" s="66" t="s">
        <v>1043</v>
      </c>
      <c r="B44" s="66" t="s">
        <v>561</v>
      </c>
      <c r="C44" s="186" t="s">
        <v>83</v>
      </c>
      <c r="D44" s="115"/>
      <c r="F44" s="115"/>
      <c r="G44" s="66"/>
    </row>
    <row r="45" spans="1:7" x14ac:dyDescent="0.35">
      <c r="A45" s="66" t="s">
        <v>1044</v>
      </c>
      <c r="B45" s="66" t="s">
        <v>563</v>
      </c>
      <c r="C45" s="186" t="s">
        <v>83</v>
      </c>
      <c r="D45" s="115"/>
      <c r="F45" s="115"/>
      <c r="G45" s="66"/>
    </row>
    <row r="46" spans="1:7" x14ac:dyDescent="0.35">
      <c r="A46" s="66" t="s">
        <v>1045</v>
      </c>
      <c r="B46" s="66" t="s">
        <v>565</v>
      </c>
      <c r="C46" s="186" t="s">
        <v>83</v>
      </c>
      <c r="D46" s="115"/>
      <c r="F46" s="115"/>
      <c r="G46" s="66"/>
    </row>
    <row r="47" spans="1:7" x14ac:dyDescent="0.35">
      <c r="A47" s="66" t="s">
        <v>1046</v>
      </c>
      <c r="B47" s="66" t="s">
        <v>567</v>
      </c>
      <c r="C47" s="186" t="s">
        <v>83</v>
      </c>
      <c r="D47" s="115"/>
      <c r="F47" s="115"/>
      <c r="G47" s="66"/>
    </row>
    <row r="48" spans="1:7" x14ac:dyDescent="0.35">
      <c r="A48" s="66" t="s">
        <v>1047</v>
      </c>
      <c r="B48" s="66" t="s">
        <v>569</v>
      </c>
      <c r="C48" s="186" t="s">
        <v>83</v>
      </c>
      <c r="D48" s="115"/>
      <c r="F48" s="115"/>
      <c r="G48" s="66"/>
    </row>
    <row r="49" spans="1:7" x14ac:dyDescent="0.35">
      <c r="A49" s="66" t="s">
        <v>1048</v>
      </c>
      <c r="B49" s="66" t="s">
        <v>571</v>
      </c>
      <c r="C49" s="186" t="s">
        <v>83</v>
      </c>
      <c r="D49" s="115"/>
      <c r="F49" s="115"/>
      <c r="G49" s="66"/>
    </row>
    <row r="50" spans="1:7" x14ac:dyDescent="0.35">
      <c r="A50" s="66" t="s">
        <v>1049</v>
      </c>
      <c r="B50" s="66" t="s">
        <v>573</v>
      </c>
      <c r="C50" s="186" t="s">
        <v>83</v>
      </c>
      <c r="D50" s="115"/>
      <c r="F50" s="115"/>
      <c r="G50" s="66"/>
    </row>
    <row r="51" spans="1:7" x14ac:dyDescent="0.35">
      <c r="A51" s="66" t="s">
        <v>1050</v>
      </c>
      <c r="B51" s="66" t="s">
        <v>575</v>
      </c>
      <c r="C51" s="186" t="s">
        <v>83</v>
      </c>
      <c r="D51" s="115"/>
      <c r="F51" s="115"/>
      <c r="G51" s="66"/>
    </row>
    <row r="52" spans="1:7" x14ac:dyDescent="0.35">
      <c r="A52" s="66" t="s">
        <v>1051</v>
      </c>
      <c r="B52" s="66" t="s">
        <v>577</v>
      </c>
      <c r="C52" s="186" t="s">
        <v>83</v>
      </c>
      <c r="D52" s="115"/>
      <c r="F52" s="115"/>
      <c r="G52" s="66"/>
    </row>
    <row r="53" spans="1:7" x14ac:dyDescent="0.35">
      <c r="A53" s="66" t="s">
        <v>1052</v>
      </c>
      <c r="B53" s="66" t="s">
        <v>6</v>
      </c>
      <c r="C53" s="186" t="s">
        <v>83</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186" t="s">
        <v>83</v>
      </c>
      <c r="D55" s="115"/>
      <c r="F55" s="115"/>
      <c r="G55" s="66"/>
    </row>
    <row r="56" spans="1:7" x14ac:dyDescent="0.35">
      <c r="A56" s="286" t="s">
        <v>1055</v>
      </c>
      <c r="B56" s="66" t="s">
        <v>585</v>
      </c>
      <c r="C56" s="186" t="s">
        <v>83</v>
      </c>
      <c r="D56" s="115"/>
      <c r="F56" s="115"/>
      <c r="G56" s="66"/>
    </row>
    <row r="57" spans="1:7" x14ac:dyDescent="0.35">
      <c r="A57" s="286" t="s">
        <v>1056</v>
      </c>
      <c r="B57" s="66" t="s">
        <v>2</v>
      </c>
      <c r="C57" s="186" t="s">
        <v>83</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186" t="s">
        <v>83</v>
      </c>
      <c r="D59" s="115"/>
      <c r="F59" s="115"/>
      <c r="G59" s="66"/>
    </row>
    <row r="60" spans="1:7" x14ac:dyDescent="0.35">
      <c r="A60" s="286" t="s">
        <v>1059</v>
      </c>
      <c r="B60" s="286" t="s">
        <v>580</v>
      </c>
      <c r="C60" s="186" t="s">
        <v>83</v>
      </c>
      <c r="D60" s="115"/>
      <c r="E60" s="286"/>
      <c r="F60" s="115"/>
      <c r="G60" s="286"/>
    </row>
    <row r="61" spans="1:7" x14ac:dyDescent="0.35">
      <c r="A61" s="286" t="s">
        <v>1060</v>
      </c>
      <c r="B61" s="83" t="s">
        <v>322</v>
      </c>
      <c r="C61" s="186" t="s">
        <v>83</v>
      </c>
      <c r="D61" s="115"/>
      <c r="F61" s="115"/>
      <c r="G61" s="66"/>
    </row>
    <row r="62" spans="1:7" x14ac:dyDescent="0.35">
      <c r="A62" s="286" t="s">
        <v>1061</v>
      </c>
      <c r="B62" s="83" t="s">
        <v>324</v>
      </c>
      <c r="C62" s="186" t="s">
        <v>83</v>
      </c>
      <c r="D62" s="115"/>
      <c r="F62" s="115"/>
      <c r="G62" s="66"/>
    </row>
    <row r="63" spans="1:7" x14ac:dyDescent="0.35">
      <c r="A63" s="286" t="s">
        <v>1062</v>
      </c>
      <c r="B63" s="83" t="s">
        <v>12</v>
      </c>
      <c r="C63" s="186" t="s">
        <v>83</v>
      </c>
      <c r="D63" s="115"/>
      <c r="F63" s="115"/>
      <c r="G63" s="66"/>
    </row>
    <row r="64" spans="1:7" x14ac:dyDescent="0.35">
      <c r="A64" s="286" t="s">
        <v>1063</v>
      </c>
      <c r="B64" s="83" t="s">
        <v>327</v>
      </c>
      <c r="C64" s="186" t="s">
        <v>83</v>
      </c>
      <c r="D64" s="115"/>
      <c r="F64" s="115"/>
      <c r="G64" s="66"/>
    </row>
    <row r="65" spans="1:7" x14ac:dyDescent="0.35">
      <c r="A65" s="286" t="s">
        <v>1064</v>
      </c>
      <c r="B65" s="83" t="s">
        <v>329</v>
      </c>
      <c r="C65" s="186" t="s">
        <v>83</v>
      </c>
      <c r="D65" s="115"/>
      <c r="F65" s="115"/>
      <c r="G65" s="66"/>
    </row>
    <row r="66" spans="1:7" x14ac:dyDescent="0.35">
      <c r="A66" s="286" t="s">
        <v>1065</v>
      </c>
      <c r="B66" s="83" t="s">
        <v>331</v>
      </c>
      <c r="C66" s="186" t="s">
        <v>83</v>
      </c>
      <c r="D66" s="115"/>
      <c r="F66" s="115"/>
      <c r="G66" s="66"/>
    </row>
    <row r="67" spans="1:7" x14ac:dyDescent="0.35">
      <c r="A67" s="286" t="s">
        <v>1066</v>
      </c>
      <c r="B67" s="83" t="s">
        <v>333</v>
      </c>
      <c r="C67" s="186" t="s">
        <v>83</v>
      </c>
      <c r="D67" s="115"/>
      <c r="F67" s="115"/>
      <c r="G67" s="66"/>
    </row>
    <row r="68" spans="1:7" x14ac:dyDescent="0.35">
      <c r="A68" s="286" t="s">
        <v>1067</v>
      </c>
      <c r="B68" s="83" t="s">
        <v>335</v>
      </c>
      <c r="C68" s="186" t="s">
        <v>83</v>
      </c>
      <c r="D68" s="115"/>
      <c r="F68" s="115"/>
      <c r="G68" s="66"/>
    </row>
    <row r="69" spans="1:7" x14ac:dyDescent="0.35">
      <c r="A69" s="286" t="s">
        <v>1068</v>
      </c>
      <c r="B69" s="83" t="s">
        <v>146</v>
      </c>
      <c r="C69" s="186" t="s">
        <v>83</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186" t="s">
        <v>83</v>
      </c>
      <c r="E81" s="64"/>
    </row>
    <row r="82" spans="1:7" x14ac:dyDescent="0.35">
      <c r="A82" s="66" t="s">
        <v>1081</v>
      </c>
      <c r="B82" s="66" t="s">
        <v>643</v>
      </c>
      <c r="C82" s="186" t="s">
        <v>83</v>
      </c>
      <c r="E82" s="64"/>
    </row>
    <row r="83" spans="1:7" x14ac:dyDescent="0.35">
      <c r="A83" s="66" t="s">
        <v>1082</v>
      </c>
      <c r="B83" s="66" t="s">
        <v>146</v>
      </c>
      <c r="C83" s="186" t="s">
        <v>83</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186" t="s">
        <v>83</v>
      </c>
      <c r="E91" s="64"/>
    </row>
    <row r="92" spans="1:7" x14ac:dyDescent="0.35">
      <c r="A92" s="66" t="s">
        <v>1091</v>
      </c>
      <c r="B92" s="66" t="s">
        <v>655</v>
      </c>
      <c r="C92" s="186" t="s">
        <v>83</v>
      </c>
      <c r="E92" s="64"/>
    </row>
    <row r="93" spans="1:7" x14ac:dyDescent="0.35">
      <c r="A93" s="66" t="s">
        <v>1092</v>
      </c>
      <c r="B93" s="66" t="s">
        <v>146</v>
      </c>
      <c r="C93" s="186" t="s">
        <v>83</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186" t="s">
        <v>83</v>
      </c>
      <c r="E101" s="64"/>
    </row>
    <row r="102" spans="1:7" x14ac:dyDescent="0.35">
      <c r="A102" s="66" t="s">
        <v>1101</v>
      </c>
      <c r="B102" s="62" t="s">
        <v>667</v>
      </c>
      <c r="C102" s="186" t="s">
        <v>83</v>
      </c>
      <c r="E102" s="64"/>
    </row>
    <row r="103" spans="1:7" x14ac:dyDescent="0.35">
      <c r="A103" s="66" t="s">
        <v>1102</v>
      </c>
      <c r="B103" s="62" t="s">
        <v>669</v>
      </c>
      <c r="C103" s="186" t="s">
        <v>83</v>
      </c>
    </row>
    <row r="104" spans="1:7" x14ac:dyDescent="0.35">
      <c r="A104" s="66" t="s">
        <v>1103</v>
      </c>
      <c r="B104" s="62" t="s">
        <v>671</v>
      </c>
      <c r="C104" s="186" t="s">
        <v>83</v>
      </c>
    </row>
    <row r="105" spans="1:7" x14ac:dyDescent="0.35">
      <c r="A105" s="66" t="s">
        <v>1104</v>
      </c>
      <c r="B105" s="62" t="s">
        <v>673</v>
      </c>
      <c r="C105" s="186" t="s">
        <v>83</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186" t="s">
        <v>83</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92" t="s">
        <v>83</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92" t="s">
        <v>83</v>
      </c>
      <c r="D120" s="193" t="s">
        <v>83</v>
      </c>
      <c r="E120" s="80"/>
      <c r="F120" s="206" t="str">
        <f t="shared" ref="F120:F143" si="0">IF($C$144=0,"",IF(C120="[for completion]","",C120/$C$144))</f>
        <v/>
      </c>
      <c r="G120" s="206" t="str">
        <f t="shared" ref="G120:G143" si="1">IF($D$144=0,"",IF(D120="[for completion]","",D120/$D$144))</f>
        <v/>
      </c>
    </row>
    <row r="121" spans="1:7" x14ac:dyDescent="0.35">
      <c r="A121" s="66" t="s">
        <v>1118</v>
      </c>
      <c r="B121" s="83" t="s">
        <v>608</v>
      </c>
      <c r="C121" s="192" t="s">
        <v>83</v>
      </c>
      <c r="D121" s="193" t="s">
        <v>83</v>
      </c>
      <c r="E121" s="80"/>
      <c r="F121" s="206" t="str">
        <f t="shared" si="0"/>
        <v/>
      </c>
      <c r="G121" s="206" t="str">
        <f t="shared" si="1"/>
        <v/>
      </c>
    </row>
    <row r="122" spans="1:7" x14ac:dyDescent="0.35">
      <c r="A122" s="66" t="s">
        <v>1119</v>
      </c>
      <c r="B122" s="83" t="s">
        <v>608</v>
      </c>
      <c r="C122" s="192" t="s">
        <v>83</v>
      </c>
      <c r="D122" s="193" t="s">
        <v>83</v>
      </c>
      <c r="E122" s="80"/>
      <c r="F122" s="206" t="str">
        <f t="shared" si="0"/>
        <v/>
      </c>
      <c r="G122" s="206" t="str">
        <f t="shared" si="1"/>
        <v/>
      </c>
    </row>
    <row r="123" spans="1:7" x14ac:dyDescent="0.35">
      <c r="A123" s="66" t="s">
        <v>1120</v>
      </c>
      <c r="B123" s="83" t="s">
        <v>608</v>
      </c>
      <c r="C123" s="192" t="s">
        <v>83</v>
      </c>
      <c r="D123" s="193" t="s">
        <v>83</v>
      </c>
      <c r="E123" s="80"/>
      <c r="F123" s="206" t="str">
        <f t="shared" si="0"/>
        <v/>
      </c>
      <c r="G123" s="206" t="str">
        <f t="shared" si="1"/>
        <v/>
      </c>
    </row>
    <row r="124" spans="1:7" x14ac:dyDescent="0.35">
      <c r="A124" s="66" t="s">
        <v>1121</v>
      </c>
      <c r="B124" s="83" t="s">
        <v>608</v>
      </c>
      <c r="C124" s="192" t="s">
        <v>83</v>
      </c>
      <c r="D124" s="193" t="s">
        <v>83</v>
      </c>
      <c r="E124" s="80"/>
      <c r="F124" s="206" t="str">
        <f t="shared" si="0"/>
        <v/>
      </c>
      <c r="G124" s="206" t="str">
        <f t="shared" si="1"/>
        <v/>
      </c>
    </row>
    <row r="125" spans="1:7" x14ac:dyDescent="0.35">
      <c r="A125" s="66" t="s">
        <v>1122</v>
      </c>
      <c r="B125" s="83" t="s">
        <v>608</v>
      </c>
      <c r="C125" s="192" t="s">
        <v>83</v>
      </c>
      <c r="D125" s="193" t="s">
        <v>83</v>
      </c>
      <c r="E125" s="80"/>
      <c r="F125" s="206" t="str">
        <f t="shared" si="0"/>
        <v/>
      </c>
      <c r="G125" s="206" t="str">
        <f t="shared" si="1"/>
        <v/>
      </c>
    </row>
    <row r="126" spans="1:7" x14ac:dyDescent="0.35">
      <c r="A126" s="66" t="s">
        <v>1123</v>
      </c>
      <c r="B126" s="83" t="s">
        <v>608</v>
      </c>
      <c r="C126" s="192" t="s">
        <v>83</v>
      </c>
      <c r="D126" s="193" t="s">
        <v>83</v>
      </c>
      <c r="E126" s="80"/>
      <c r="F126" s="206" t="str">
        <f t="shared" si="0"/>
        <v/>
      </c>
      <c r="G126" s="206" t="str">
        <f t="shared" si="1"/>
        <v/>
      </c>
    </row>
    <row r="127" spans="1:7" x14ac:dyDescent="0.35">
      <c r="A127" s="66" t="s">
        <v>1124</v>
      </c>
      <c r="B127" s="83" t="s">
        <v>608</v>
      </c>
      <c r="C127" s="192" t="s">
        <v>83</v>
      </c>
      <c r="D127" s="193" t="s">
        <v>83</v>
      </c>
      <c r="E127" s="80"/>
      <c r="F127" s="206" t="str">
        <f t="shared" si="0"/>
        <v/>
      </c>
      <c r="G127" s="206" t="str">
        <f t="shared" si="1"/>
        <v/>
      </c>
    </row>
    <row r="128" spans="1:7" x14ac:dyDescent="0.35">
      <c r="A128" s="66" t="s">
        <v>1125</v>
      </c>
      <c r="B128" s="83" t="s">
        <v>608</v>
      </c>
      <c r="C128" s="192" t="s">
        <v>83</v>
      </c>
      <c r="D128" s="193" t="s">
        <v>83</v>
      </c>
      <c r="E128" s="80"/>
      <c r="F128" s="206" t="str">
        <f t="shared" si="0"/>
        <v/>
      </c>
      <c r="G128" s="206" t="str">
        <f t="shared" si="1"/>
        <v/>
      </c>
    </row>
    <row r="129" spans="1:7" x14ac:dyDescent="0.35">
      <c r="A129" s="66" t="s">
        <v>1126</v>
      </c>
      <c r="B129" s="83" t="s">
        <v>608</v>
      </c>
      <c r="C129" s="192" t="s">
        <v>83</v>
      </c>
      <c r="D129" s="193" t="s">
        <v>83</v>
      </c>
      <c r="E129" s="83"/>
      <c r="F129" s="206" t="str">
        <f t="shared" si="0"/>
        <v/>
      </c>
      <c r="G129" s="206" t="str">
        <f t="shared" si="1"/>
        <v/>
      </c>
    </row>
    <row r="130" spans="1:7" x14ac:dyDescent="0.35">
      <c r="A130" s="66" t="s">
        <v>1127</v>
      </c>
      <c r="B130" s="83" t="s">
        <v>608</v>
      </c>
      <c r="C130" s="192" t="s">
        <v>83</v>
      </c>
      <c r="D130" s="193" t="s">
        <v>83</v>
      </c>
      <c r="E130" s="83"/>
      <c r="F130" s="206" t="str">
        <f t="shared" si="0"/>
        <v/>
      </c>
      <c r="G130" s="206" t="str">
        <f t="shared" si="1"/>
        <v/>
      </c>
    </row>
    <row r="131" spans="1:7" x14ac:dyDescent="0.35">
      <c r="A131" s="66" t="s">
        <v>1128</v>
      </c>
      <c r="B131" s="83" t="s">
        <v>608</v>
      </c>
      <c r="C131" s="192" t="s">
        <v>83</v>
      </c>
      <c r="D131" s="193" t="s">
        <v>83</v>
      </c>
      <c r="E131" s="83"/>
      <c r="F131" s="206" t="str">
        <f t="shared" si="0"/>
        <v/>
      </c>
      <c r="G131" s="206" t="str">
        <f t="shared" si="1"/>
        <v/>
      </c>
    </row>
    <row r="132" spans="1:7" x14ac:dyDescent="0.35">
      <c r="A132" s="66" t="s">
        <v>1129</v>
      </c>
      <c r="B132" s="83" t="s">
        <v>608</v>
      </c>
      <c r="C132" s="192" t="s">
        <v>83</v>
      </c>
      <c r="D132" s="193" t="s">
        <v>83</v>
      </c>
      <c r="E132" s="83"/>
      <c r="F132" s="206" t="str">
        <f t="shared" si="0"/>
        <v/>
      </c>
      <c r="G132" s="206" t="str">
        <f t="shared" si="1"/>
        <v/>
      </c>
    </row>
    <row r="133" spans="1:7" x14ac:dyDescent="0.35">
      <c r="A133" s="66" t="s">
        <v>1130</v>
      </c>
      <c r="B133" s="83" t="s">
        <v>608</v>
      </c>
      <c r="C133" s="192" t="s">
        <v>83</v>
      </c>
      <c r="D133" s="193" t="s">
        <v>83</v>
      </c>
      <c r="E133" s="83"/>
      <c r="F133" s="206" t="str">
        <f t="shared" si="0"/>
        <v/>
      </c>
      <c r="G133" s="206" t="str">
        <f t="shared" si="1"/>
        <v/>
      </c>
    </row>
    <row r="134" spans="1:7" x14ac:dyDescent="0.35">
      <c r="A134" s="66" t="s">
        <v>1131</v>
      </c>
      <c r="B134" s="83" t="s">
        <v>608</v>
      </c>
      <c r="C134" s="192" t="s">
        <v>83</v>
      </c>
      <c r="D134" s="193" t="s">
        <v>83</v>
      </c>
      <c r="E134" s="83"/>
      <c r="F134" s="206" t="str">
        <f t="shared" si="0"/>
        <v/>
      </c>
      <c r="G134" s="206" t="str">
        <f t="shared" si="1"/>
        <v/>
      </c>
    </row>
    <row r="135" spans="1:7" x14ac:dyDescent="0.35">
      <c r="A135" s="66" t="s">
        <v>1132</v>
      </c>
      <c r="B135" s="83" t="s">
        <v>608</v>
      </c>
      <c r="C135" s="192" t="s">
        <v>83</v>
      </c>
      <c r="D135" s="193" t="s">
        <v>83</v>
      </c>
      <c r="F135" s="206" t="str">
        <f t="shared" si="0"/>
        <v/>
      </c>
      <c r="G135" s="206" t="str">
        <f t="shared" si="1"/>
        <v/>
      </c>
    </row>
    <row r="136" spans="1:7" x14ac:dyDescent="0.35">
      <c r="A136" s="66" t="s">
        <v>1133</v>
      </c>
      <c r="B136" s="83" t="s">
        <v>608</v>
      </c>
      <c r="C136" s="192" t="s">
        <v>83</v>
      </c>
      <c r="D136" s="193" t="s">
        <v>83</v>
      </c>
      <c r="E136" s="103"/>
      <c r="F136" s="206" t="str">
        <f t="shared" si="0"/>
        <v/>
      </c>
      <c r="G136" s="206" t="str">
        <f t="shared" si="1"/>
        <v/>
      </c>
    </row>
    <row r="137" spans="1:7" x14ac:dyDescent="0.35">
      <c r="A137" s="66" t="s">
        <v>1134</v>
      </c>
      <c r="B137" s="83" t="s">
        <v>608</v>
      </c>
      <c r="C137" s="192" t="s">
        <v>83</v>
      </c>
      <c r="D137" s="193" t="s">
        <v>83</v>
      </c>
      <c r="E137" s="103"/>
      <c r="F137" s="206" t="str">
        <f t="shared" si="0"/>
        <v/>
      </c>
      <c r="G137" s="206" t="str">
        <f t="shared" si="1"/>
        <v/>
      </c>
    </row>
    <row r="138" spans="1:7" x14ac:dyDescent="0.35">
      <c r="A138" s="66" t="s">
        <v>1135</v>
      </c>
      <c r="B138" s="83" t="s">
        <v>608</v>
      </c>
      <c r="C138" s="192" t="s">
        <v>83</v>
      </c>
      <c r="D138" s="193" t="s">
        <v>83</v>
      </c>
      <c r="E138" s="103"/>
      <c r="F138" s="206" t="str">
        <f t="shared" si="0"/>
        <v/>
      </c>
      <c r="G138" s="206" t="str">
        <f t="shared" si="1"/>
        <v/>
      </c>
    </row>
    <row r="139" spans="1:7" x14ac:dyDescent="0.35">
      <c r="A139" s="66" t="s">
        <v>1136</v>
      </c>
      <c r="B139" s="83" t="s">
        <v>608</v>
      </c>
      <c r="C139" s="192" t="s">
        <v>83</v>
      </c>
      <c r="D139" s="193" t="s">
        <v>83</v>
      </c>
      <c r="E139" s="103"/>
      <c r="F139" s="206" t="str">
        <f t="shared" si="0"/>
        <v/>
      </c>
      <c r="G139" s="206" t="str">
        <f t="shared" si="1"/>
        <v/>
      </c>
    </row>
    <row r="140" spans="1:7" x14ac:dyDescent="0.35">
      <c r="A140" s="66" t="s">
        <v>1137</v>
      </c>
      <c r="B140" s="83" t="s">
        <v>608</v>
      </c>
      <c r="C140" s="192" t="s">
        <v>83</v>
      </c>
      <c r="D140" s="193" t="s">
        <v>83</v>
      </c>
      <c r="E140" s="103"/>
      <c r="F140" s="206" t="str">
        <f t="shared" si="0"/>
        <v/>
      </c>
      <c r="G140" s="206" t="str">
        <f t="shared" si="1"/>
        <v/>
      </c>
    </row>
    <row r="141" spans="1:7" x14ac:dyDescent="0.35">
      <c r="A141" s="66" t="s">
        <v>1138</v>
      </c>
      <c r="B141" s="83" t="s">
        <v>608</v>
      </c>
      <c r="C141" s="192" t="s">
        <v>83</v>
      </c>
      <c r="D141" s="193" t="s">
        <v>83</v>
      </c>
      <c r="E141" s="103"/>
      <c r="F141" s="206" t="str">
        <f t="shared" si="0"/>
        <v/>
      </c>
      <c r="G141" s="206" t="str">
        <f t="shared" si="1"/>
        <v/>
      </c>
    </row>
    <row r="142" spans="1:7" x14ac:dyDescent="0.35">
      <c r="A142" s="66" t="s">
        <v>1139</v>
      </c>
      <c r="B142" s="83" t="s">
        <v>608</v>
      </c>
      <c r="C142" s="192" t="s">
        <v>83</v>
      </c>
      <c r="D142" s="193" t="s">
        <v>83</v>
      </c>
      <c r="E142" s="103"/>
      <c r="F142" s="206" t="str">
        <f t="shared" si="0"/>
        <v/>
      </c>
      <c r="G142" s="206" t="str">
        <f t="shared" si="1"/>
        <v/>
      </c>
    </row>
    <row r="143" spans="1:7" x14ac:dyDescent="0.35">
      <c r="A143" s="66" t="s">
        <v>1140</v>
      </c>
      <c r="B143" s="83" t="s">
        <v>608</v>
      </c>
      <c r="C143" s="192" t="s">
        <v>83</v>
      </c>
      <c r="D143" s="193" t="s">
        <v>83</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6" t="s">
        <v>83</v>
      </c>
      <c r="G146" s="66"/>
    </row>
    <row r="147" spans="1:7" x14ac:dyDescent="0.35">
      <c r="G147" s="66"/>
    </row>
    <row r="148" spans="1:7" x14ac:dyDescent="0.35">
      <c r="B148" s="83" t="s">
        <v>720</v>
      </c>
      <c r="G148" s="66"/>
    </row>
    <row r="149" spans="1:7" x14ac:dyDescent="0.35">
      <c r="A149" s="66" t="s">
        <v>1144</v>
      </c>
      <c r="B149" s="66" t="s">
        <v>722</v>
      </c>
      <c r="C149" s="192" t="s">
        <v>83</v>
      </c>
      <c r="D149" s="193" t="s">
        <v>83</v>
      </c>
      <c r="F149" s="206" t="str">
        <f t="shared" ref="F149:F163" si="2">IF($C$157=0,"",IF(C149="[for completion]","",C149/$C$157))</f>
        <v/>
      </c>
      <c r="G149" s="206" t="str">
        <f t="shared" ref="G149:G163" si="3">IF($D$157=0,"",IF(D149="[for completion]","",D149/$D$157))</f>
        <v/>
      </c>
    </row>
    <row r="150" spans="1:7" x14ac:dyDescent="0.35">
      <c r="A150" s="66" t="s">
        <v>1145</v>
      </c>
      <c r="B150" s="66" t="s">
        <v>724</v>
      </c>
      <c r="C150" s="192" t="s">
        <v>83</v>
      </c>
      <c r="D150" s="193" t="s">
        <v>83</v>
      </c>
      <c r="F150" s="206" t="str">
        <f t="shared" si="2"/>
        <v/>
      </c>
      <c r="G150" s="206" t="str">
        <f t="shared" si="3"/>
        <v/>
      </c>
    </row>
    <row r="151" spans="1:7" x14ac:dyDescent="0.35">
      <c r="A151" s="66" t="s">
        <v>1146</v>
      </c>
      <c r="B151" s="66" t="s">
        <v>726</v>
      </c>
      <c r="C151" s="192" t="s">
        <v>83</v>
      </c>
      <c r="D151" s="193" t="s">
        <v>83</v>
      </c>
      <c r="F151" s="206" t="str">
        <f t="shared" si="2"/>
        <v/>
      </c>
      <c r="G151" s="206" t="str">
        <f t="shared" si="3"/>
        <v/>
      </c>
    </row>
    <row r="152" spans="1:7" x14ac:dyDescent="0.35">
      <c r="A152" s="66" t="s">
        <v>1147</v>
      </c>
      <c r="B152" s="66" t="s">
        <v>728</v>
      </c>
      <c r="C152" s="192" t="s">
        <v>83</v>
      </c>
      <c r="D152" s="193" t="s">
        <v>83</v>
      </c>
      <c r="F152" s="206" t="str">
        <f t="shared" si="2"/>
        <v/>
      </c>
      <c r="G152" s="206" t="str">
        <f t="shared" si="3"/>
        <v/>
      </c>
    </row>
    <row r="153" spans="1:7" x14ac:dyDescent="0.35">
      <c r="A153" s="66" t="s">
        <v>1148</v>
      </c>
      <c r="B153" s="66" t="s">
        <v>730</v>
      </c>
      <c r="C153" s="192" t="s">
        <v>83</v>
      </c>
      <c r="D153" s="193" t="s">
        <v>83</v>
      </c>
      <c r="F153" s="206" t="str">
        <f t="shared" si="2"/>
        <v/>
      </c>
      <c r="G153" s="206" t="str">
        <f t="shared" si="3"/>
        <v/>
      </c>
    </row>
    <row r="154" spans="1:7" x14ac:dyDescent="0.35">
      <c r="A154" s="66" t="s">
        <v>1149</v>
      </c>
      <c r="B154" s="66" t="s">
        <v>732</v>
      </c>
      <c r="C154" s="192" t="s">
        <v>83</v>
      </c>
      <c r="D154" s="193" t="s">
        <v>83</v>
      </c>
      <c r="F154" s="206" t="str">
        <f t="shared" si="2"/>
        <v/>
      </c>
      <c r="G154" s="206" t="str">
        <f t="shared" si="3"/>
        <v/>
      </c>
    </row>
    <row r="155" spans="1:7" x14ac:dyDescent="0.35">
      <c r="A155" s="66" t="s">
        <v>1150</v>
      </c>
      <c r="B155" s="66" t="s">
        <v>734</v>
      </c>
      <c r="C155" s="192" t="s">
        <v>83</v>
      </c>
      <c r="D155" s="193" t="s">
        <v>83</v>
      </c>
      <c r="F155" s="206" t="str">
        <f t="shared" si="2"/>
        <v/>
      </c>
      <c r="G155" s="206" t="str">
        <f t="shared" si="3"/>
        <v/>
      </c>
    </row>
    <row r="156" spans="1:7" x14ac:dyDescent="0.35">
      <c r="A156" s="66" t="s">
        <v>1151</v>
      </c>
      <c r="B156" s="66" t="s">
        <v>736</v>
      </c>
      <c r="C156" s="192" t="s">
        <v>83</v>
      </c>
      <c r="D156" s="193" t="s">
        <v>83</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6" t="s">
        <v>118</v>
      </c>
      <c r="G168" s="66"/>
    </row>
    <row r="169" spans="1:7" x14ac:dyDescent="0.35">
      <c r="G169" s="66"/>
    </row>
    <row r="170" spans="1:7" x14ac:dyDescent="0.35">
      <c r="B170" s="83" t="s">
        <v>720</v>
      </c>
      <c r="G170" s="66"/>
    </row>
    <row r="171" spans="1:7" x14ac:dyDescent="0.35">
      <c r="A171" s="66" t="s">
        <v>1164</v>
      </c>
      <c r="B171" s="66" t="s">
        <v>722</v>
      </c>
      <c r="C171" s="192" t="s">
        <v>118</v>
      </c>
      <c r="D171" s="193" t="s">
        <v>118</v>
      </c>
      <c r="F171" s="206" t="str">
        <f>IF($C$179=0,"",IF(C171="[Mark as ND1 if not relevant]","",C171/$C$179))</f>
        <v/>
      </c>
      <c r="G171" s="206" t="str">
        <f>IF($D$179=0,"",IF(D171="[Mark as ND1 if not relevant]","",D171/$D$179))</f>
        <v/>
      </c>
    </row>
    <row r="172" spans="1:7" x14ac:dyDescent="0.35">
      <c r="A172" s="66" t="s">
        <v>1165</v>
      </c>
      <c r="B172" s="66" t="s">
        <v>724</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192" t="s">
        <v>118</v>
      </c>
      <c r="D173" s="193" t="s">
        <v>118</v>
      </c>
      <c r="F173" s="206" t="str">
        <f t="shared" si="4"/>
        <v/>
      </c>
      <c r="G173" s="206" t="str">
        <f t="shared" si="5"/>
        <v/>
      </c>
    </row>
    <row r="174" spans="1:7" x14ac:dyDescent="0.35">
      <c r="A174" s="66" t="s">
        <v>1167</v>
      </c>
      <c r="B174" s="66" t="s">
        <v>728</v>
      </c>
      <c r="C174" s="192" t="s">
        <v>118</v>
      </c>
      <c r="D174" s="193" t="s">
        <v>118</v>
      </c>
      <c r="F174" s="206" t="str">
        <f t="shared" si="4"/>
        <v/>
      </c>
      <c r="G174" s="206" t="str">
        <f t="shared" si="5"/>
        <v/>
      </c>
    </row>
    <row r="175" spans="1:7" x14ac:dyDescent="0.35">
      <c r="A175" s="66" t="s">
        <v>1168</v>
      </c>
      <c r="B175" s="66" t="s">
        <v>730</v>
      </c>
      <c r="C175" s="192" t="s">
        <v>118</v>
      </c>
      <c r="D175" s="193" t="s">
        <v>118</v>
      </c>
      <c r="F175" s="206" t="str">
        <f t="shared" si="4"/>
        <v/>
      </c>
      <c r="G175" s="206" t="str">
        <f t="shared" si="5"/>
        <v/>
      </c>
    </row>
    <row r="176" spans="1:7" x14ac:dyDescent="0.35">
      <c r="A176" s="66" t="s">
        <v>1169</v>
      </c>
      <c r="B176" s="66" t="s">
        <v>732</v>
      </c>
      <c r="C176" s="192" t="s">
        <v>118</v>
      </c>
      <c r="D176" s="193" t="s">
        <v>118</v>
      </c>
      <c r="F176" s="206" t="str">
        <f t="shared" si="4"/>
        <v/>
      </c>
      <c r="G176" s="206" t="str">
        <f t="shared" si="5"/>
        <v/>
      </c>
    </row>
    <row r="177" spans="1:7" x14ac:dyDescent="0.35">
      <c r="A177" s="66" t="s">
        <v>1170</v>
      </c>
      <c r="B177" s="66" t="s">
        <v>734</v>
      </c>
      <c r="C177" s="192" t="s">
        <v>118</v>
      </c>
      <c r="D177" s="193" t="s">
        <v>118</v>
      </c>
      <c r="F177" s="206" t="str">
        <f t="shared" si="4"/>
        <v/>
      </c>
      <c r="G177" s="206" t="str">
        <f t="shared" si="5"/>
        <v/>
      </c>
    </row>
    <row r="178" spans="1:7" x14ac:dyDescent="0.35">
      <c r="A178" s="66" t="s">
        <v>1171</v>
      </c>
      <c r="B178" s="66" t="s">
        <v>736</v>
      </c>
      <c r="C178" s="192" t="s">
        <v>118</v>
      </c>
      <c r="D178" s="193" t="s">
        <v>118</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6" t="s">
        <v>83</v>
      </c>
      <c r="E190" s="103"/>
      <c r="F190" s="103"/>
      <c r="G190" s="103"/>
    </row>
    <row r="191" spans="1:7" x14ac:dyDescent="0.35">
      <c r="A191" s="66" t="s">
        <v>1184</v>
      </c>
      <c r="B191" s="83" t="s">
        <v>608</v>
      </c>
      <c r="C191" s="186" t="s">
        <v>83</v>
      </c>
      <c r="E191" s="103"/>
      <c r="F191" s="103"/>
      <c r="G191" s="103"/>
    </row>
    <row r="192" spans="1:7" x14ac:dyDescent="0.35">
      <c r="A192" s="66" t="s">
        <v>1185</v>
      </c>
      <c r="B192" s="83" t="s">
        <v>608</v>
      </c>
      <c r="C192" s="186" t="s">
        <v>83</v>
      </c>
      <c r="E192" s="103"/>
      <c r="F192" s="103"/>
      <c r="G192" s="103"/>
    </row>
    <row r="193" spans="1:7" x14ac:dyDescent="0.35">
      <c r="A193" s="66" t="s">
        <v>1186</v>
      </c>
      <c r="B193" s="83" t="s">
        <v>608</v>
      </c>
      <c r="C193" s="186" t="s">
        <v>83</v>
      </c>
      <c r="E193" s="103"/>
      <c r="F193" s="103"/>
      <c r="G193" s="103"/>
    </row>
    <row r="194" spans="1:7" x14ac:dyDescent="0.35">
      <c r="A194" s="66" t="s">
        <v>1187</v>
      </c>
      <c r="B194" s="83" t="s">
        <v>608</v>
      </c>
      <c r="C194" s="186" t="s">
        <v>83</v>
      </c>
      <c r="E194" s="103"/>
      <c r="F194" s="103"/>
      <c r="G194" s="103"/>
    </row>
    <row r="195" spans="1:7" x14ac:dyDescent="0.35">
      <c r="A195" s="66" t="s">
        <v>1188</v>
      </c>
      <c r="B195" s="171" t="s">
        <v>608</v>
      </c>
      <c r="C195" s="186" t="s">
        <v>83</v>
      </c>
      <c r="E195" s="103"/>
      <c r="F195" s="103"/>
      <c r="G195" s="103"/>
    </row>
    <row r="196" spans="1:7" x14ac:dyDescent="0.35">
      <c r="A196" s="66" t="s">
        <v>1189</v>
      </c>
      <c r="B196" s="83" t="s">
        <v>608</v>
      </c>
      <c r="C196" s="186" t="s">
        <v>83</v>
      </c>
      <c r="E196" s="103"/>
      <c r="F196" s="103"/>
      <c r="G196" s="103"/>
    </row>
    <row r="197" spans="1:7" x14ac:dyDescent="0.35">
      <c r="A197" s="66" t="s">
        <v>1190</v>
      </c>
      <c r="B197" s="83" t="s">
        <v>608</v>
      </c>
      <c r="C197" s="186" t="s">
        <v>83</v>
      </c>
      <c r="E197" s="103"/>
      <c r="F197" s="103"/>
    </row>
    <row r="198" spans="1:7" x14ac:dyDescent="0.35">
      <c r="A198" s="66" t="s">
        <v>1191</v>
      </c>
      <c r="B198" s="83" t="s">
        <v>608</v>
      </c>
      <c r="C198" s="186" t="s">
        <v>83</v>
      </c>
      <c r="E198" s="103"/>
      <c r="F198" s="103"/>
    </row>
    <row r="199" spans="1:7" x14ac:dyDescent="0.35">
      <c r="A199" s="66" t="s">
        <v>1192</v>
      </c>
      <c r="B199" s="83" t="s">
        <v>608</v>
      </c>
      <c r="C199" s="186" t="s">
        <v>83</v>
      </c>
      <c r="E199" s="103"/>
      <c r="F199" s="103"/>
    </row>
    <row r="200" spans="1:7" x14ac:dyDescent="0.35">
      <c r="A200" s="66" t="s">
        <v>1193</v>
      </c>
      <c r="B200" s="83" t="s">
        <v>608</v>
      </c>
      <c r="C200" s="186" t="s">
        <v>83</v>
      </c>
      <c r="E200" s="103"/>
      <c r="F200" s="103"/>
    </row>
    <row r="201" spans="1:7" x14ac:dyDescent="0.35">
      <c r="A201" s="66" t="s">
        <v>1194</v>
      </c>
      <c r="B201" s="83" t="s">
        <v>608</v>
      </c>
      <c r="C201" s="186" t="s">
        <v>83</v>
      </c>
      <c r="E201" s="103"/>
      <c r="F201" s="103"/>
    </row>
    <row r="202" spans="1:7" x14ac:dyDescent="0.35">
      <c r="A202" s="66" t="s">
        <v>1195</v>
      </c>
      <c r="B202" s="83" t="s">
        <v>608</v>
      </c>
      <c r="C202" s="186" t="s">
        <v>83</v>
      </c>
    </row>
    <row r="203" spans="1:7" x14ac:dyDescent="0.35">
      <c r="A203" s="66" t="s">
        <v>1196</v>
      </c>
      <c r="B203" s="83" t="s">
        <v>608</v>
      </c>
      <c r="C203" s="186" t="s">
        <v>83</v>
      </c>
    </row>
    <row r="204" spans="1:7" x14ac:dyDescent="0.35">
      <c r="A204" s="66" t="s">
        <v>1197</v>
      </c>
      <c r="B204" s="83" t="s">
        <v>608</v>
      </c>
      <c r="C204" s="186" t="s">
        <v>83</v>
      </c>
    </row>
    <row r="205" spans="1:7" x14ac:dyDescent="0.35">
      <c r="A205" s="66" t="s">
        <v>1198</v>
      </c>
      <c r="B205" s="83" t="s">
        <v>608</v>
      </c>
      <c r="C205" s="186" t="s">
        <v>83</v>
      </c>
    </row>
    <row r="206" spans="1:7" x14ac:dyDescent="0.35">
      <c r="A206" s="66" t="s">
        <v>1199</v>
      </c>
      <c r="B206" s="83" t="s">
        <v>608</v>
      </c>
      <c r="C206" s="186" t="s">
        <v>83</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31" zoomScale="80" zoomScaleNormal="80" workbookViewId="0">
      <selection activeCell="B1" sqref="B1:I228"/>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2094</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83</v>
      </c>
    </row>
    <row r="7" spans="1:13" x14ac:dyDescent="0.35">
      <c r="A7" s="1" t="s">
        <v>1210</v>
      </c>
      <c r="B7" s="80" t="s">
        <v>1211</v>
      </c>
      <c r="C7" s="66" t="s">
        <v>83</v>
      </c>
    </row>
    <row r="8" spans="1:13" x14ac:dyDescent="0.35">
      <c r="A8" s="1" t="s">
        <v>1212</v>
      </c>
      <c r="B8" s="80" t="s">
        <v>1213</v>
      </c>
      <c r="C8" s="66" t="s">
        <v>83</v>
      </c>
    </row>
    <row r="9" spans="1:13" x14ac:dyDescent="0.35">
      <c r="A9" s="1" t="s">
        <v>1214</v>
      </c>
      <c r="B9" s="80" t="s">
        <v>1215</v>
      </c>
      <c r="C9" s="66" t="s">
        <v>83</v>
      </c>
    </row>
    <row r="10" spans="1:13" ht="44.25" customHeight="1" x14ac:dyDescent="0.35">
      <c r="A10" s="1" t="s">
        <v>1216</v>
      </c>
      <c r="B10" s="80" t="s">
        <v>1431</v>
      </c>
      <c r="C10" s="66" t="s">
        <v>83</v>
      </c>
    </row>
    <row r="11" spans="1:13" ht="54.75" customHeight="1" x14ac:dyDescent="0.35">
      <c r="A11" s="1" t="s">
        <v>1217</v>
      </c>
      <c r="B11" s="80" t="s">
        <v>1218</v>
      </c>
      <c r="C11" s="66" t="s">
        <v>83</v>
      </c>
    </row>
    <row r="12" spans="1:13" x14ac:dyDescent="0.35">
      <c r="A12" s="1" t="s">
        <v>1219</v>
      </c>
      <c r="B12" s="80" t="s">
        <v>1220</v>
      </c>
      <c r="C12" s="66" t="s">
        <v>83</v>
      </c>
    </row>
    <row r="13" spans="1:13" x14ac:dyDescent="0.35">
      <c r="A13" s="1" t="s">
        <v>1221</v>
      </c>
      <c r="B13" s="80" t="s">
        <v>1222</v>
      </c>
      <c r="C13" s="66"/>
    </row>
    <row r="14" spans="1:13" ht="29" x14ac:dyDescent="0.35">
      <c r="A14" s="1" t="s">
        <v>1223</v>
      </c>
      <c r="B14" s="80" t="s">
        <v>1224</v>
      </c>
      <c r="C14" s="66"/>
    </row>
    <row r="15" spans="1:13" x14ac:dyDescent="0.35">
      <c r="A15" s="1" t="s">
        <v>1225</v>
      </c>
      <c r="B15" s="80" t="s">
        <v>1226</v>
      </c>
      <c r="C15" s="66"/>
    </row>
    <row r="16" spans="1:13" ht="29" x14ac:dyDescent="0.35">
      <c r="A16" s="1" t="s">
        <v>1227</v>
      </c>
      <c r="B16" s="84" t="s">
        <v>1228</v>
      </c>
      <c r="C16" s="66" t="s">
        <v>83</v>
      </c>
    </row>
    <row r="17" spans="1:13" ht="30" customHeight="1" x14ac:dyDescent="0.35">
      <c r="A17" s="1" t="s">
        <v>1229</v>
      </c>
      <c r="B17" s="84" t="s">
        <v>1230</v>
      </c>
      <c r="C17" s="66" t="s">
        <v>83</v>
      </c>
    </row>
    <row r="18" spans="1:13" x14ac:dyDescent="0.35">
      <c r="A18" s="1" t="s">
        <v>1231</v>
      </c>
      <c r="B18" s="84" t="s">
        <v>1232</v>
      </c>
      <c r="C18" s="66" t="s">
        <v>83</v>
      </c>
    </row>
    <row r="19" spans="1:13" s="269" customFormat="1" x14ac:dyDescent="0.35">
      <c r="A19" s="225" t="s">
        <v>2544</v>
      </c>
      <c r="B19" s="80" t="s">
        <v>2607</v>
      </c>
      <c r="C19" s="286" t="s">
        <v>83</v>
      </c>
      <c r="D19" s="2"/>
      <c r="E19" s="2"/>
      <c r="F19" s="2"/>
      <c r="G19" s="2"/>
      <c r="H19" s="2"/>
      <c r="I19" s="2"/>
      <c r="J19" s="2"/>
    </row>
    <row r="20" spans="1:13" s="269" customFormat="1" x14ac:dyDescent="0.35">
      <c r="A20" s="225" t="s">
        <v>2545</v>
      </c>
      <c r="B20" s="80" t="s">
        <v>2608</v>
      </c>
      <c r="D20" s="2"/>
      <c r="E20" s="2"/>
      <c r="F20" s="2"/>
      <c r="G20" s="2"/>
      <c r="H20" s="2"/>
      <c r="I20" s="2"/>
      <c r="J20" s="2"/>
    </row>
    <row r="21" spans="1:13" s="269" customFormat="1" x14ac:dyDescent="0.35">
      <c r="A21" s="225" t="s">
        <v>2546</v>
      </c>
      <c r="B21" s="80" t="s">
        <v>2606</v>
      </c>
      <c r="C21" s="286" t="s">
        <v>83</v>
      </c>
      <c r="D21" s="2"/>
      <c r="E21" s="2"/>
      <c r="F21" s="2"/>
      <c r="G21" s="2"/>
      <c r="H21" s="2"/>
      <c r="I21" s="2"/>
      <c r="J21" s="2"/>
    </row>
    <row r="22" spans="1:13" s="269" customFormat="1" x14ac:dyDescent="0.35">
      <c r="A22" s="225" t="s">
        <v>2547</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2609</v>
      </c>
      <c r="C28" s="123" t="s">
        <v>1613</v>
      </c>
      <c r="D28" s="2"/>
      <c r="E28" s="2"/>
      <c r="F28" s="2"/>
      <c r="G28" s="2"/>
      <c r="H28" s="2"/>
      <c r="I28" s="2"/>
      <c r="J28" s="2"/>
      <c r="K28" s="2"/>
      <c r="L28" s="2"/>
      <c r="M28" s="2"/>
    </row>
    <row r="29" spans="1:13" s="269" customFormat="1" outlineLevel="1" x14ac:dyDescent="0.35">
      <c r="A29" s="107" t="s">
        <v>1240</v>
      </c>
      <c r="B29" s="80" t="s">
        <v>2607</v>
      </c>
      <c r="C29" s="286" t="s">
        <v>83</v>
      </c>
      <c r="D29" s="2"/>
      <c r="E29" s="2"/>
      <c r="F29" s="2"/>
      <c r="G29" s="2"/>
      <c r="H29" s="2"/>
      <c r="I29" s="2"/>
      <c r="J29" s="2"/>
      <c r="K29" s="2"/>
      <c r="L29" s="2"/>
      <c r="M29" s="2"/>
    </row>
    <row r="30" spans="1:13" s="269" customFormat="1" outlineLevel="1" x14ac:dyDescent="0.35">
      <c r="A30" s="107" t="s">
        <v>1243</v>
      </c>
      <c r="B30" s="80" t="s">
        <v>2608</v>
      </c>
      <c r="C30" s="286" t="s">
        <v>83</v>
      </c>
      <c r="D30" s="2"/>
      <c r="E30" s="2"/>
      <c r="F30" s="2"/>
      <c r="G30" s="2"/>
      <c r="H30" s="2"/>
      <c r="I30" s="2"/>
      <c r="J30" s="2"/>
      <c r="K30" s="2"/>
      <c r="L30" s="2"/>
      <c r="M30" s="2"/>
    </row>
    <row r="31" spans="1:13" s="269" customFormat="1" outlineLevel="1" x14ac:dyDescent="0.35">
      <c r="A31" s="107" t="s">
        <v>1246</v>
      </c>
      <c r="B31" s="80" t="s">
        <v>2606</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2620</v>
      </c>
      <c r="B35" s="116"/>
      <c r="C35" s="286"/>
      <c r="D35" s="2"/>
      <c r="E35" s="2"/>
      <c r="F35" s="2"/>
      <c r="G35" s="2"/>
      <c r="H35" s="2"/>
      <c r="I35" s="2"/>
      <c r="J35" s="2"/>
      <c r="K35" s="2"/>
      <c r="L35" s="2"/>
      <c r="M35" s="2"/>
    </row>
    <row r="36" spans="1:13" s="269" customFormat="1" outlineLevel="1" x14ac:dyDescent="0.35">
      <c r="A36" s="107" t="s">
        <v>2621</v>
      </c>
      <c r="B36" s="116"/>
      <c r="C36" s="286"/>
      <c r="D36" s="2"/>
      <c r="E36" s="2"/>
      <c r="F36" s="2"/>
      <c r="G36" s="2"/>
      <c r="H36" s="2"/>
      <c r="I36" s="2"/>
      <c r="J36" s="2"/>
      <c r="K36" s="2"/>
      <c r="L36" s="2"/>
      <c r="M36" s="2"/>
    </row>
    <row r="37" spans="1:13" s="269" customFormat="1" outlineLevel="1" x14ac:dyDescent="0.35">
      <c r="A37" s="107" t="s">
        <v>2622</v>
      </c>
      <c r="B37" s="116"/>
      <c r="C37" s="286"/>
      <c r="D37" s="2"/>
      <c r="E37" s="2"/>
      <c r="F37" s="2"/>
      <c r="G37" s="2"/>
      <c r="H37" s="2"/>
      <c r="I37" s="2"/>
      <c r="J37" s="2"/>
      <c r="K37" s="2"/>
      <c r="L37" s="2"/>
      <c r="M37" s="2"/>
    </row>
    <row r="38" spans="1:13" s="269" customFormat="1" outlineLevel="1" x14ac:dyDescent="0.35">
      <c r="A38" s="107" t="s">
        <v>2623</v>
      </c>
      <c r="B38" s="116"/>
      <c r="C38" s="286"/>
      <c r="D38" s="2"/>
      <c r="E38" s="2"/>
      <c r="F38" s="2"/>
      <c r="G38" s="2"/>
      <c r="H38" s="2"/>
      <c r="I38" s="2"/>
      <c r="J38" s="2"/>
      <c r="K38" s="2"/>
      <c r="L38" s="2"/>
      <c r="M38" s="2"/>
    </row>
    <row r="39" spans="1:13" s="269" customFormat="1" outlineLevel="1" x14ac:dyDescent="0.35">
      <c r="A39" s="107" t="s">
        <v>2624</v>
      </c>
      <c r="B39" s="116"/>
      <c r="C39" s="286"/>
      <c r="D39" s="2"/>
      <c r="E39" s="2"/>
      <c r="F39" s="2"/>
      <c r="G39" s="2"/>
      <c r="H39" s="2"/>
      <c r="I39" s="2"/>
      <c r="J39" s="2"/>
      <c r="K39" s="2"/>
      <c r="L39" s="2"/>
      <c r="M39" s="2"/>
    </row>
    <row r="40" spans="1:13" s="269" customFormat="1" outlineLevel="1" x14ac:dyDescent="0.35">
      <c r="A40" s="107" t="s">
        <v>2625</v>
      </c>
      <c r="B40" s="116"/>
      <c r="C40" s="286"/>
      <c r="D40" s="2"/>
      <c r="E40" s="2"/>
      <c r="F40" s="2"/>
      <c r="G40" s="2"/>
      <c r="H40" s="2"/>
      <c r="I40" s="2"/>
      <c r="J40" s="2"/>
      <c r="K40" s="2"/>
      <c r="L40" s="2"/>
      <c r="M40" s="2"/>
    </row>
    <row r="41" spans="1:13" s="269" customFormat="1" outlineLevel="1" x14ac:dyDescent="0.35">
      <c r="A41" s="107" t="s">
        <v>2626</v>
      </c>
      <c r="B41" s="116"/>
      <c r="C41" s="286"/>
      <c r="D41" s="2"/>
      <c r="E41" s="2"/>
      <c r="F41" s="2"/>
      <c r="G41" s="2"/>
      <c r="H41" s="2"/>
      <c r="I41" s="2"/>
      <c r="J41" s="2"/>
      <c r="K41" s="2"/>
      <c r="L41" s="2"/>
      <c r="M41" s="2"/>
    </row>
    <row r="42" spans="1:13" s="269" customFormat="1" outlineLevel="1" x14ac:dyDescent="0.35">
      <c r="A42" s="107" t="s">
        <v>2627</v>
      </c>
      <c r="B42" s="116"/>
      <c r="C42" s="286"/>
      <c r="D42" s="2"/>
      <c r="E42" s="2"/>
      <c r="F42" s="2"/>
      <c r="G42" s="2"/>
      <c r="H42" s="2"/>
      <c r="I42" s="2"/>
      <c r="J42" s="2"/>
      <c r="K42" s="2"/>
      <c r="L42" s="2"/>
      <c r="M42" s="2"/>
    </row>
    <row r="43" spans="1:13" s="269" customFormat="1" outlineLevel="1" x14ac:dyDescent="0.35">
      <c r="A43" s="107" t="s">
        <v>2628</v>
      </c>
      <c r="B43" s="116"/>
      <c r="C43" s="286"/>
      <c r="D43" s="2"/>
      <c r="E43" s="2"/>
      <c r="F43" s="2"/>
      <c r="G43" s="2"/>
      <c r="H43" s="2"/>
      <c r="I43" s="2"/>
      <c r="J43" s="2"/>
      <c r="K43" s="2"/>
      <c r="L43" s="2"/>
      <c r="M43" s="2"/>
    </row>
    <row r="44" spans="1:13" ht="18.5" x14ac:dyDescent="0.35">
      <c r="A44" s="77"/>
      <c r="B44" s="77" t="s">
        <v>2610</v>
      </c>
      <c r="C44" s="123" t="s">
        <v>1239</v>
      </c>
    </row>
    <row r="45" spans="1:13" x14ac:dyDescent="0.35">
      <c r="A45" s="1" t="s">
        <v>1251</v>
      </c>
      <c r="B45" s="84" t="s">
        <v>1241</v>
      </c>
      <c r="C45" s="66" t="s">
        <v>1242</v>
      </c>
    </row>
    <row r="46" spans="1:13" x14ac:dyDescent="0.35">
      <c r="A46" s="225" t="s">
        <v>2612</v>
      </c>
      <c r="B46" s="84" t="s">
        <v>1244</v>
      </c>
      <c r="C46" s="66" t="s">
        <v>1245</v>
      </c>
    </row>
    <row r="47" spans="1:13" x14ac:dyDescent="0.35">
      <c r="A47" s="225" t="s">
        <v>2613</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2611</v>
      </c>
      <c r="C51" s="123" t="s">
        <v>1613</v>
      </c>
    </row>
    <row r="52" spans="1:3" x14ac:dyDescent="0.35">
      <c r="A52" s="1" t="s">
        <v>2614</v>
      </c>
      <c r="B52" s="80" t="s">
        <v>1252</v>
      </c>
      <c r="C52" s="66" t="s">
        <v>83</v>
      </c>
    </row>
    <row r="53" spans="1:3" x14ac:dyDescent="0.35">
      <c r="A53" s="1" t="s">
        <v>2615</v>
      </c>
      <c r="B53" s="83"/>
    </row>
    <row r="54" spans="1:3" x14ac:dyDescent="0.35">
      <c r="A54" s="225" t="s">
        <v>2616</v>
      </c>
      <c r="B54" s="83"/>
    </row>
    <row r="55" spans="1:3" x14ac:dyDescent="0.35">
      <c r="A55" s="225" t="s">
        <v>2617</v>
      </c>
      <c r="B55" s="83"/>
    </row>
    <row r="56" spans="1:3" x14ac:dyDescent="0.35">
      <c r="A56" s="225" t="s">
        <v>2618</v>
      </c>
      <c r="B56" s="83"/>
    </row>
    <row r="57" spans="1:3" x14ac:dyDescent="0.35">
      <c r="A57" s="225" t="s">
        <v>2619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CLASSIFICATIONDATETIME%">10:19 07/10/2020</XMLData>
</file>

<file path=customXml/item2.xml><?xml version="1.0" encoding="utf-8"?>
<XMLData TextToDisplay="%DOCUMENTGUID%">{00000000-0000-0000-0000-000000000000}</XMLData>
</file>

<file path=customXml/item3.xml><?xml version="1.0" encoding="utf-8"?>
<XMLData TextToDisplay="%HOSTNAME%">CGDW808157029.GrupoCGD.com</XMLData>
</file>

<file path=customXml/item4.xml><?xml version="1.0" encoding="utf-8"?>
<XMLData TextToDisplay="%EMAILADDRESS%">duarte.santos.teixeira@cgd.pt</XMLData>
</file>

<file path=customXml/item5.xml><?xml version="1.0" encoding="utf-8"?>
<XMLData TextToDisplay="%USERNAME%">c084366</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7E7861E-BEAE-484C-BC3F-980ED4BD04FD}">
  <ds:schemaRefs/>
</ds:datastoreItem>
</file>

<file path=customXml/itemProps2.xml><?xml version="1.0" encoding="utf-8"?>
<ds:datastoreItem xmlns:ds="http://schemas.openxmlformats.org/officeDocument/2006/customXml" ds:itemID="{208673DD-7CD0-46E3-BBEE-D16CD31A8586}">
  <ds:schemaRefs/>
</ds:datastoreItem>
</file>

<file path=customXml/itemProps3.xml><?xml version="1.0" encoding="utf-8"?>
<ds:datastoreItem xmlns:ds="http://schemas.openxmlformats.org/officeDocument/2006/customXml" ds:itemID="{7E82B363-F3A2-405B-82E8-AC7F616361A1}">
  <ds:schemaRefs/>
</ds:datastoreItem>
</file>

<file path=customXml/itemProps4.xml><?xml version="1.0" encoding="utf-8"?>
<ds:datastoreItem xmlns:ds="http://schemas.openxmlformats.org/officeDocument/2006/customXml" ds:itemID="{90372CF1-E3E6-4738-B43D-4CFFC687198D}">
  <ds:schemaRefs/>
</ds:datastoreItem>
</file>

<file path=customXml/itemProps5.xml><?xml version="1.0" encoding="utf-8"?>
<ds:datastoreItem xmlns:ds="http://schemas.openxmlformats.org/officeDocument/2006/customXml" ds:itemID="{B81416FB-1F83-46B0-9805-2989B610978F}">
  <ds:schemaRefs/>
</ds:datastoreItem>
</file>

<file path=customXml/itemProps6.xml><?xml version="1.0" encoding="utf-8"?>
<ds:datastoreItem xmlns:ds="http://schemas.openxmlformats.org/officeDocument/2006/customXml" ds:itemID="{EE8D0F8C-234B-46AA-8B61-A45A9409749C}">
  <ds:schemaRefs/>
</ds:datastoreItem>
</file>

<file path=customXml/itemProps7.xml><?xml version="1.0" encoding="utf-8"?>
<ds:datastoreItem xmlns:ds="http://schemas.openxmlformats.org/officeDocument/2006/customXml" ds:itemID="{16B6978A-0151-41E7-A83F-36F464E9157D}"/>
</file>

<file path=customXml/itemProps8.xml><?xml version="1.0" encoding="utf-8"?>
<ds:datastoreItem xmlns:ds="http://schemas.openxmlformats.org/officeDocument/2006/customXml" ds:itemID="{291C3263-98A9-4DD6-B626-4776CE22836D}"/>
</file>

<file path=customXml/itemProps9.xml><?xml version="1.0" encoding="utf-8"?>
<ds:datastoreItem xmlns:ds="http://schemas.openxmlformats.org/officeDocument/2006/customXml" ds:itemID="{B6384A1D-B5A4-46FD-A2F6-03506B4B22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'Temp. Optional COVID 19 imp'!Print_Area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André Rodrigues (DMF)</cp:lastModifiedBy>
  <cp:lastPrinted>2021-01-29T16:20:12Z</cp:lastPrinted>
  <dcterms:created xsi:type="dcterms:W3CDTF">2016-04-21T08:07:20Z</dcterms:created>
  <dcterms:modified xsi:type="dcterms:W3CDTF">2021-01-29T16:21:09Z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